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50"/>
  </bookViews>
  <sheets>
    <sheet name="Охранные системы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I18" i="7" l="1"/>
  <c r="I12" i="7" l="1"/>
  <c r="I20" i="7" l="1"/>
  <c r="I21" i="7" l="1"/>
  <c r="I22" i="7" s="1"/>
</calcChain>
</file>

<file path=xl/sharedStrings.xml><?xml version="1.0" encoding="utf-8"?>
<sst xmlns="http://schemas.openxmlformats.org/spreadsheetml/2006/main" count="32" uniqueCount="29">
  <si>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</si>
  <si>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</si>
  <si>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</si>
  <si>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</si>
  <si>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Итого по смете:</t>
  </si>
  <si>
    <t>1</t>
  </si>
  <si>
    <t>Договорной коэффициент</t>
  </si>
  <si>
    <t>Стоимость, руб.</t>
  </si>
  <si>
    <t/>
  </si>
  <si>
    <t>Коэффициенты</t>
  </si>
  <si>
    <t>Стадия 
"Рабочая документация"</t>
  </si>
  <si>
    <t>Разработка проектной документации на строительство предприятий, зданий и сооружений в сложных условиях:сейсмичность 7 баллов</t>
  </si>
  <si>
    <t>Система охранного видеонаблюдения</t>
  </si>
  <si>
    <t>инд.1 кв.2017г .к 01.01.2001 на пр.раб.</t>
  </si>
  <si>
    <t>Ктек = 4,09
Письмо Минстроя России от 25.12.2017 N 58300-ОГ/09</t>
  </si>
  <si>
    <t>Проектирование наружных установок промышленного телевизионного оборудования на территории объекта</t>
  </si>
  <si>
    <t>K1 = 1.1
п.2.45 общих указаний СБЦП</t>
  </si>
  <si>
    <t>K2 = 1.15
Методические указания от 29.12.2009 г. Часть III п.3.7 (Усложняющий)</t>
  </si>
  <si>
    <t>Кдог=</t>
  </si>
  <si>
    <t>Итого с договорным коэффициентом</t>
  </si>
  <si>
    <t>НДС, 20%</t>
  </si>
  <si>
    <t>Итого, по смете, с учетом НДС</t>
  </si>
  <si>
    <t>СБЦП 81-2001-02 "Объекты связи"
Таблица N 20. Отдельные здания цехов и сооружения предприятий радиосвязи, радиовещания и телевидения
п.7 Установка промышленного телевизионного оборудования в готовом здании с числом камер
от 2 до 12
A=36,61 тыс. руб.
B= 4,57 тыс. руб
Осн. показ. Х=4 камер
Количество - 1 шт.</t>
  </si>
  <si>
    <t>Составил___________________В.Н. Утка</t>
  </si>
  <si>
    <t>Кст = 0,5</t>
  </si>
  <si>
    <t>(A + B * Xзад) *  Количество * Кст * Ктек * K1 * (1 + дроб.ч. K2)
(36610 +4570*4) * 1 * 0.5 * 4,09 * 1.1 * (1 + 0.15)</t>
  </si>
  <si>
    <r>
      <t xml:space="preserve">Разработка проектно-сметной документации. </t>
    </r>
    <r>
      <rPr>
        <b/>
        <sz val="10"/>
        <rFont val="Arial"/>
        <family val="2"/>
        <charset val="204"/>
      </rPr>
      <t>" Охранное видеонаблюдение. Котельная по ул.Трудовой Славы,32 , г.Краснодар."</t>
    </r>
  </si>
  <si>
    <t xml:space="preserve">Приложение № 1                                                                             </t>
  </si>
  <si>
    <t>Смета №1-12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</si>
</sst>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" fillId="0" borderId="0"/>
  </cellStyleXfs>
  <cellXfs count="49">
    <xf numFmtId="0" fontId="0" fillId="0" borderId="0" xfId="0"/>
    <xf numFmtId="49" fontId="9" fillId="0" borderId="7" xfId="15" applyNumberFormat="1" applyFont="1" applyBorder="1" applyAlignment="1">
      <alignment horizontal="right" vertical="top" wrapText="1"/>
    </xf>
    <xf numFmtId="49" fontId="9" fillId="0" borderId="16" xfId="15" applyNumberFormat="1" applyFont="1" applyBorder="1" applyAlignment="1">
      <alignment horizontal="right" vertical="top" wrapText="1"/>
    </xf>
    <xf numFmtId="49" fontId="9" fillId="0" borderId="20" xfId="15" applyNumberFormat="1" applyFont="1" applyBorder="1" applyAlignment="1">
      <alignment horizontal="right" vertical="top" wrapText="1"/>
    </xf>
    <xf numFmtId="4" fontId="9" fillId="0" borderId="1" xfId="5" applyNumberFormat="1" applyFont="1" applyBorder="1" applyAlignment="1">
      <alignment horizontal="right" vertical="top" wrapText="1"/>
    </xf>
    <xf numFmtId="0" fontId="4" fillId="0" borderId="0" xfId="15" applyNumberFormat="1" applyFont="1" applyAlignment="1">
      <alignment vertical="top" wrapText="1"/>
    </xf>
    <xf numFmtId="0" fontId="4" fillId="0" borderId="0" xfId="15" applyNumberFormat="1" applyFont="1" applyAlignment="1">
      <alignment vertical="top"/>
    </xf>
    <xf numFmtId="0" fontId="7" fillId="0" borderId="9" xfId="15" applyNumberFormat="1" applyFont="1" applyBorder="1" applyAlignment="1">
      <alignment horizontal="center" vertical="top" wrapText="1"/>
    </xf>
    <xf numFmtId="0" fontId="8" fillId="0" borderId="9" xfId="15" applyNumberFormat="1" applyFont="1" applyBorder="1" applyAlignment="1">
      <alignment horizontal="center" vertical="top" wrapText="1"/>
    </xf>
    <xf numFmtId="49" fontId="4" fillId="0" borderId="9" xfId="15" applyNumberFormat="1" applyFont="1" applyBorder="1" applyAlignment="1">
      <alignment horizontal="center" wrapText="1"/>
    </xf>
    <xf numFmtId="0" fontId="4" fillId="0" borderId="9" xfId="15" applyNumberFormat="1" applyFont="1" applyBorder="1" applyAlignment="1">
      <alignment horizontal="center" wrapText="1"/>
    </xf>
    <xf numFmtId="0" fontId="4" fillId="0" borderId="7" xfId="15" applyNumberFormat="1" applyFont="1" applyBorder="1" applyAlignment="1">
      <alignment horizontal="left" vertical="top" wrapText="1"/>
    </xf>
    <xf numFmtId="3" fontId="4" fillId="0" borderId="7" xfId="15" applyNumberFormat="1" applyFont="1" applyBorder="1" applyAlignment="1">
      <alignment horizontal="right" vertical="top" wrapText="1"/>
    </xf>
    <xf numFmtId="0" fontId="9" fillId="0" borderId="16" xfId="15" applyNumberFormat="1" applyFont="1" applyBorder="1" applyAlignment="1">
      <alignment horizontal="left" vertical="top" wrapText="1"/>
    </xf>
    <xf numFmtId="0" fontId="9" fillId="0" borderId="16" xfId="15" applyNumberFormat="1" applyFont="1" applyBorder="1" applyAlignment="1">
      <alignment horizontal="right" vertical="top" wrapText="1"/>
    </xf>
    <xf numFmtId="0" fontId="4" fillId="0" borderId="20" xfId="15" applyNumberFormat="1" applyFont="1" applyBorder="1" applyAlignment="1">
      <alignment horizontal="left" vertical="top" wrapText="1"/>
    </xf>
    <xf numFmtId="0" fontId="4" fillId="0" borderId="20" xfId="1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left" vertical="top" wrapText="1"/>
    </xf>
    <xf numFmtId="4" fontId="4" fillId="0" borderId="1" xfId="5" applyNumberFormat="1" applyFont="1" applyBorder="1" applyAlignment="1">
      <alignment horizontal="right" vertical="top" wrapText="1"/>
    </xf>
    <xf numFmtId="0" fontId="4" fillId="0" borderId="0" xfId="5" applyNumberFormat="1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5" applyNumberFormat="1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4" fillId="0" borderId="13" xfId="15" applyNumberFormat="1" applyFont="1" applyBorder="1" applyAlignment="1">
      <alignment horizontal="center" wrapText="1"/>
    </xf>
    <xf numFmtId="0" fontId="4" fillId="0" borderId="14" xfId="15" applyNumberFormat="1" applyFont="1" applyBorder="1" applyAlignment="1">
      <alignment horizontal="center" wrapText="1"/>
    </xf>
    <xf numFmtId="0" fontId="4" fillId="0" borderId="15" xfId="15" applyNumberFormat="1" applyFont="1" applyBorder="1" applyAlignment="1">
      <alignment horizontal="center" wrapText="1"/>
    </xf>
    <xf numFmtId="0" fontId="9" fillId="0" borderId="5" xfId="15" applyNumberFormat="1" applyFont="1" applyBorder="1" applyAlignment="1">
      <alignment horizontal="left" vertical="top" wrapText="1"/>
    </xf>
    <xf numFmtId="0" fontId="9" fillId="0" borderId="6" xfId="15" applyNumberFormat="1" applyFont="1" applyBorder="1" applyAlignment="1">
      <alignment horizontal="left" vertical="top" wrapText="1"/>
    </xf>
    <xf numFmtId="0" fontId="4" fillId="0" borderId="5" xfId="15" applyNumberFormat="1" applyFont="1" applyBorder="1" applyAlignment="1">
      <alignment horizontal="left" vertical="top" wrapText="1"/>
    </xf>
    <xf numFmtId="0" fontId="4" fillId="0" borderId="8" xfId="15" applyNumberFormat="1" applyFont="1" applyBorder="1" applyAlignment="1">
      <alignment horizontal="left" vertical="top" wrapText="1"/>
    </xf>
    <xf numFmtId="0" fontId="4" fillId="0" borderId="6" xfId="15" applyNumberFormat="1" applyFont="1" applyBorder="1" applyAlignment="1">
      <alignment horizontal="left" vertical="top" wrapText="1"/>
    </xf>
    <xf numFmtId="0" fontId="9" fillId="0" borderId="2" xfId="5" applyNumberFormat="1" applyFont="1" applyBorder="1" applyAlignment="1">
      <alignment horizontal="left" vertical="top" wrapText="1"/>
    </xf>
    <xf numFmtId="0" fontId="9" fillId="0" borderId="4" xfId="5" applyNumberFormat="1" applyFont="1" applyBorder="1" applyAlignment="1">
      <alignment horizontal="left" vertical="top" wrapText="1"/>
    </xf>
    <xf numFmtId="0" fontId="9" fillId="0" borderId="3" xfId="5" applyNumberFormat="1" applyFont="1" applyBorder="1" applyAlignment="1">
      <alignment horizontal="left" vertical="top" wrapText="1"/>
    </xf>
    <xf numFmtId="0" fontId="9" fillId="0" borderId="17" xfId="15" applyNumberFormat="1" applyFont="1" applyBorder="1" applyAlignment="1">
      <alignment horizontal="left" vertical="top" wrapText="1"/>
    </xf>
    <xf numFmtId="0" fontId="9" fillId="0" borderId="19" xfId="15" applyNumberFormat="1" applyFont="1" applyBorder="1" applyAlignment="1">
      <alignment horizontal="left" vertical="top" wrapText="1"/>
    </xf>
    <xf numFmtId="0" fontId="9" fillId="0" borderId="18" xfId="15" applyNumberFormat="1" applyFont="1" applyBorder="1" applyAlignment="1">
      <alignment horizontal="left" vertical="top" wrapText="1"/>
    </xf>
    <xf numFmtId="0" fontId="4" fillId="0" borderId="21" xfId="15" applyNumberFormat="1" applyFont="1" applyBorder="1" applyAlignment="1">
      <alignment horizontal="left" vertical="top" wrapText="1"/>
    </xf>
    <xf numFmtId="0" fontId="4" fillId="0" borderId="22" xfId="15" applyNumberFormat="1" applyFont="1" applyBorder="1" applyAlignment="1">
      <alignment horizontal="left" vertical="top" wrapText="1"/>
    </xf>
    <xf numFmtId="0" fontId="10" fillId="0" borderId="21" xfId="15" applyNumberFormat="1" applyFont="1" applyBorder="1" applyAlignment="1">
      <alignment horizontal="left" vertical="top" wrapText="1"/>
    </xf>
    <xf numFmtId="0" fontId="10" fillId="0" borderId="23" xfId="15" applyNumberFormat="1" applyFont="1" applyBorder="1" applyAlignment="1">
      <alignment horizontal="left" vertical="top" wrapText="1"/>
    </xf>
    <xf numFmtId="0" fontId="10" fillId="0" borderId="22" xfId="15" applyNumberFormat="1" applyFont="1" applyBorder="1" applyAlignment="1">
      <alignment horizontal="left" vertical="top" wrapText="1"/>
    </xf>
    <xf numFmtId="0" fontId="4" fillId="0" borderId="23" xfId="15" applyNumberFormat="1" applyFont="1" applyBorder="1" applyAlignment="1">
      <alignment horizontal="left" vertical="top" wrapText="1"/>
    </xf>
    <xf numFmtId="0" fontId="4" fillId="0" borderId="0" xfId="5" applyNumberFormat="1" applyFont="1" applyAlignment="1">
      <alignment horizontal="center" wrapText="1"/>
    </xf>
    <xf numFmtId="0" fontId="7" fillId="0" borderId="10" xfId="15" applyNumberFormat="1" applyFont="1" applyBorder="1" applyAlignment="1">
      <alignment horizontal="center" vertical="top" wrapText="1"/>
    </xf>
    <xf numFmtId="0" fontId="7" fillId="0" borderId="11" xfId="15" applyNumberFormat="1" applyFont="1" applyBorder="1" applyAlignment="1">
      <alignment horizontal="center" vertical="top" wrapText="1"/>
    </xf>
    <xf numFmtId="0" fontId="7" fillId="0" borderId="12" xfId="15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10" xfId="12"/>
    <cellStyle name="Обычный 11 2" xfId="15"/>
    <cellStyle name="Обычный 2" xfId="3"/>
    <cellStyle name="Обычный 2 2" xfId="5"/>
    <cellStyle name="Обычный 2 2 2" xfId="8"/>
    <cellStyle name="Обычный 2 2 3" xfId="11"/>
    <cellStyle name="Обычный 2 2 4" xfId="14"/>
    <cellStyle name="Обычный 2 3" xfId="9"/>
    <cellStyle name="Обычный 3" xfId="1"/>
    <cellStyle name="Обычный 4" xfId="4"/>
    <cellStyle name="Обычный 4 2" xfId="2"/>
    <cellStyle name="Обычный 5" xfId="7"/>
    <cellStyle name="Обычный 6" xfId="10"/>
    <cellStyle name="Обычный 65" xfId="13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kreshZI/Local%20Settings/Temporary%20Internet%20Files/OLK7/Documents%20and%20Settings/091/&#1056;&#1072;&#1073;&#1086;&#1095;&#1080;&#1081;%20&#1089;&#1090;&#1086;&#1083;/&#1044;&#1086;&#1082;&#1091;&#1084;&#1077;&#1085;&#1090;&#1099;/&#1087;&#1088;&#1086;&#1075;&#1088;&#1072;&#1084;&#1084;&#1072;%202005%20&#1075;/&#1063;&#1077;&#1088;&#1085;&#1086;&#1084;&#1086;&#1088;&#1082;&#1072;/&#1048;&#1085;&#1078;&#1043;&#1077;&#1086;/&#1089;&#1091;&#1073;&#1087;&#1086;&#1076;&#1088;&#1103;&#1076;&#1085;&#1099;&#1081;/&#1057;&#1058;&#1056;&#1054;&#1049;&#1053;&#1045;&#1060;&#1058;&#1068;/&#1051;&#1054;&#1058;%2029%20&#1063;&#1058;&#1053;%20&#1076;.1601/&#1055;&#1077;&#1088;&#1074;&#1099;&#1081;%20&#1074;&#1072;&#1088;&#1080;&#1072;&#1085;&#1090;/1141-1156/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  <sheetName val="Проект"/>
      <sheetName val="Хар_"/>
      <sheetName val="С1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С"/>
      <sheetName val="Прибыль опл"/>
      <sheetName val="Амур ДОН"/>
      <sheetName val="СВОД"/>
      <sheetName val="Journals"/>
      <sheetName val="кп ГК"/>
      <sheetName val="total"/>
      <sheetName val="Комплектация"/>
      <sheetName val="трубы"/>
      <sheetName val="СМР"/>
      <sheetName val="дороги"/>
      <sheetName val="OCK1"/>
      <sheetName val="исходные данные"/>
      <sheetName val="расчетные таблицы"/>
      <sheetName val="свод 3"/>
      <sheetName val="График"/>
      <sheetName val="Капитальные затраты"/>
      <sheetName val="все"/>
      <sheetName val="топо"/>
      <sheetName val="Б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  <sheetName val="Коэфф1."/>
      <sheetName val="rvldmrv"/>
      <sheetName val="Амур ДОН"/>
      <sheetName val="УП _2004"/>
      <sheetName val="sapactivexlhiddensheet"/>
      <sheetName val="Destination"/>
      <sheetName val="Лист2"/>
      <sheetName val="Форма 2.1"/>
      <sheetName val="1.1."/>
      <sheetName val="СМЕТА проект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Journals"/>
      <sheetName val="вариант"/>
      <sheetName val="РП рек Екатеринбург 2"/>
      <sheetName val="Коэфф"/>
      <sheetName val="№1"/>
      <sheetName val="93-110"/>
      <sheetName val="Землеотвод"/>
      <sheetName val="см8"/>
      <sheetName val="СП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  <sheetName val="исх.данные"/>
      <sheetName val="CENTR"/>
      <sheetName val="оператор"/>
      <sheetName val="Землеотвод"/>
      <sheetName val="Смета-Т"/>
      <sheetName val="КП к снег Рыбинская"/>
      <sheetName val="р.Волхов"/>
      <sheetName val="Калплан Кра"/>
      <sheetName val="1.3"/>
      <sheetName val="гидрология"/>
      <sheetName val="OCK1"/>
      <sheetName val="Цена"/>
      <sheetName val="Лист1"/>
      <sheetName val="Обновление"/>
      <sheetName val="График"/>
      <sheetName val="СметаСводная кол"/>
      <sheetName val="сводная"/>
      <sheetName val="ЛС_РЕС"/>
      <sheetName val="КП Прим (3)"/>
      <sheetName val="Записка СЦБ"/>
      <sheetName val="3труба (П)"/>
      <sheetName val="Справка"/>
      <sheetName val="Summary"/>
      <sheetName val="sapactivexlhiddensheet"/>
      <sheetName val="Параметры"/>
      <sheetName val="Дог цена"/>
      <sheetName val="пятилетка"/>
      <sheetName val="мониторинг"/>
      <sheetName val="D"/>
      <sheetName val=""/>
      <sheetName val="Геодезия-1.1"/>
      <sheetName val="Сводная "/>
      <sheetName val="Сводная 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  <sheetName val="Список"/>
      <sheetName val="КП Мак"/>
      <sheetName val="р.Волхов"/>
      <sheetName val="смета СИД"/>
      <sheetName val="СметаСводная Колпино"/>
      <sheetName val="Землеотвод"/>
      <sheetName val="эл.химз."/>
      <sheetName val="КП НовоКов"/>
      <sheetName val="пятилетка"/>
      <sheetName val="мониторинг"/>
      <sheetName val="Коэф КВ"/>
      <sheetName val="Подрядчики"/>
      <sheetName val="Данные_для_расчёта_сметы"/>
      <sheetName val="Смета_рекультивация"/>
      <sheetName val="Смета_терзем"/>
      <sheetName val="Коэфф1_"/>
      <sheetName val="СметаСводная_1_оч"/>
      <sheetName val="Калплан ОИ2 Макм крестики"/>
      <sheetName val="Калплан Кра"/>
      <sheetName val="гидрология"/>
      <sheetName val="1"/>
      <sheetName val="Summary"/>
      <sheetName val="КП Прим (3)"/>
      <sheetName val="кп"/>
      <sheetName val="свод (2)"/>
      <sheetName val="График"/>
      <sheetName val="Дополнительные параметры"/>
      <sheetName val="Титул1"/>
      <sheetName val="Титул2"/>
      <sheetName val="Титул3"/>
      <sheetName val="1.3"/>
      <sheetName val="см8"/>
      <sheetName val="Хаттон 90.90 Femco"/>
      <sheetName val="свод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  <sheetName val="СметаСводная"/>
      <sheetName val="Кал.план Жукова даты - не надо"/>
      <sheetName val="свод1"/>
      <sheetName val="КП Мак"/>
      <sheetName val="кп"/>
      <sheetName val="смета СИД"/>
      <sheetName val="свод (2)"/>
      <sheetName val="эл.химз."/>
      <sheetName val="КП НовоКов"/>
      <sheetName val="пятилетка"/>
      <sheetName val="мониторинг"/>
      <sheetName val="Землеотвод"/>
      <sheetName val="р.Волхов"/>
      <sheetName val="Параметры"/>
      <sheetName val="КП Прим (3)"/>
      <sheetName val="1"/>
      <sheetName val="Калплан Кра"/>
      <sheetName val="см8"/>
      <sheetName val="Дополнительные параметры"/>
      <sheetName val="гидроло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  <sheetName val="ИД"/>
      <sheetName val="свод (2)"/>
      <sheetName val="Калплан ОИ2 Макм крестики"/>
      <sheetName val="пятилетка"/>
      <sheetName val="мониторинг"/>
      <sheetName val="Параметры"/>
      <sheetName val="Смета терзем"/>
      <sheetName val="р.Волхов"/>
      <sheetName val="кп"/>
      <sheetName val="Смета 7"/>
      <sheetName val="3труба (П)"/>
      <sheetName val="КП Мак"/>
      <sheetName val="Кал.план Жукова даты - не надо"/>
      <sheetName val="Дополнительные параметры"/>
      <sheetName val="КП Прим (3)"/>
      <sheetName val="Лист1"/>
      <sheetName val="СметаСводная Рыб"/>
      <sheetName val="смета СИД"/>
      <sheetName val="гидрология"/>
      <sheetName val="СП"/>
      <sheetName val="СметаСводная"/>
      <sheetName val="свод общ"/>
      <sheetName val="Хаттон 90.90 Femco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  <sheetName val="КП НовоКов"/>
      <sheetName val="НМА"/>
      <sheetName val="эл.химз."/>
      <sheetName val="свод (2)"/>
      <sheetName val="кп"/>
      <sheetName val="Калплан ОИ2 Макм крестики"/>
      <sheetName val="Смета терзем"/>
      <sheetName val="Смета 2"/>
      <sheetName val="3труба (П)"/>
      <sheetName val="sapactivexlhiddensheet"/>
      <sheetName val="шаблон"/>
      <sheetName val="ИД"/>
      <sheetName val="Кал.план Жукова даты - не надо"/>
      <sheetName val="ПД"/>
      <sheetName val="3.труба (П)"/>
      <sheetName val="19 МОЗ "/>
      <sheetName val="Сводная "/>
      <sheetName val="Калькуляция_2012"/>
      <sheetName val="Лист2"/>
      <sheetName val="Календарь новый"/>
      <sheetName val="Смета № 1 ИИ линия"/>
      <sheetName val="Параметры"/>
      <sheetName val="Смета 3 Гидролог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  <sheetName val="матер."/>
      <sheetName val="геология "/>
      <sheetName val="Хаттон 90.90 Femco"/>
      <sheetName val="Итог"/>
      <sheetName val="свод общ"/>
      <sheetName val="р.Волхов"/>
      <sheetName val="СметаСводная снег"/>
      <sheetName val="ресурсная вед."/>
      <sheetName val="шаблон"/>
      <sheetName val="ОПС"/>
      <sheetName val="ИД1"/>
      <sheetName val="кп"/>
      <sheetName val="ПРОГНОЗ_1"/>
      <sheetName val="Гр5(о)"/>
      <sheetName val="АЧ"/>
      <sheetName val="КП Прим (3)"/>
      <sheetName val="Объемы работ по ПВ"/>
      <sheetName val="гидрология"/>
      <sheetName val="смета СИД"/>
      <sheetName val="эл.химз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  <sheetName val="См 1 наруж.водопровод"/>
      <sheetName val="Январь"/>
      <sheetName val="НМА"/>
      <sheetName val="фонтан разбитый2"/>
      <sheetName val="Смета 3 Гидролог"/>
      <sheetName val="ИДвалка"/>
      <sheetName val="матер."/>
      <sheetName val="Смета 1свод"/>
      <sheetName val="sapactivexlhiddensheet"/>
      <sheetName val="геология "/>
      <sheetName val="свод общ"/>
      <sheetName val="ресурсная вед."/>
      <sheetName val="Объемы работ по ПВ"/>
      <sheetName val="ОПС"/>
      <sheetName val="И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  <sheetName val="свод 2"/>
      <sheetName val="АЧ"/>
      <sheetName val="часы"/>
      <sheetName val="смета СИД"/>
      <sheetName val="кп"/>
      <sheetName val="См 1 наруж.водопровод"/>
      <sheetName val="Смета 5.2. Кусты25,29,31,65"/>
      <sheetName val="Лист3"/>
      <sheetName val="Январь"/>
      <sheetName val="Итог"/>
      <sheetName val="ЗП_ЮНГ"/>
      <sheetName val="фонтан разбитый2"/>
      <sheetName val="Прайс лист"/>
      <sheetName val="Смета 3 Гидролог"/>
      <sheetName val="ИД"/>
      <sheetName val="Смета 7"/>
      <sheetName val="матер."/>
      <sheetName val="СП"/>
      <sheetName val="пятилетка"/>
      <sheetName val="мониторинг"/>
      <sheetName val="ИД1"/>
      <sheetName val="Параметры"/>
      <sheetName val="Калплан ОИ2 Макм крестики"/>
      <sheetName val="ИДвалка"/>
      <sheetName val="свод1"/>
      <sheetName val="геология "/>
      <sheetName val=""/>
      <sheetName val="БД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  <sheetName val="СметаСводная павильон"/>
      <sheetName val="Лист1"/>
      <sheetName val="свод1"/>
      <sheetName val="сводная"/>
      <sheetName val="часы"/>
      <sheetName val="см8"/>
      <sheetName val="СметаСводная снег"/>
      <sheetName val="Смета 5.2. Кусты25,29,31,65"/>
      <sheetName val="СП"/>
      <sheetName val="Данные для расчёта сметы"/>
      <sheetName val="СметаСводная 1 оч"/>
      <sheetName val="ИГ1"/>
      <sheetName val="Калплан ОИ2 Макм крестики"/>
      <sheetName val="Смета терзем"/>
      <sheetName val="СметаСводная"/>
      <sheetName val="Кал.план Жукова даты - не надо"/>
      <sheetName val="См 1 наруж.водопровод"/>
      <sheetName val="Итог"/>
      <sheetName val="Лист2"/>
      <sheetName val="1"/>
      <sheetName val="ПДР"/>
      <sheetName val="р.Волхов"/>
      <sheetName val="смета СИД"/>
      <sheetName val="пятилетка"/>
      <sheetName val="мониторинг"/>
      <sheetName val="эл.химз."/>
      <sheetName val="ПД-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  <sheetName val="Сервис_x0000__x0000__x0000__x0000__x0000__x0000__x0000__x0000__x0000__x0009__x0000_✈ʷ_x0000__x0004__x0000__x0000__x0000__x0000__x0000__x0000_ᩀʷ_x0000__x0000_"/>
      <sheetName val="Лист1"/>
      <sheetName val="Обновление"/>
      <sheetName val="Цена"/>
      <sheetName val="Product"/>
      <sheetName val="Сервис_x0000__x0000__x0000__x0000__x0000__x0000__x0000__x0000__x0000_ _x0000_✈ʷ_x0000__x0004__x0000__x0000__x0000__x0000__x0000__x0000_ᩀʷ_x0000__x0000_"/>
      <sheetName val="янв."/>
      <sheetName val="Спр_общий"/>
      <sheetName val="Ярково"/>
      <sheetName val="Сервис?????????_x0009_?✈ʷ?_x0004_??????ᩀʷ??"/>
      <sheetName val="шаблон"/>
      <sheetName val="list"/>
      <sheetName val="Таблица 4 АСУТП"/>
      <sheetName val="часы"/>
      <sheetName val="топо"/>
      <sheetName val="ИГ1"/>
      <sheetName val="Объемы работ по ПВ"/>
      <sheetName val="Хаттон 90.90 Femco"/>
      <sheetName val="Сервис????????? ?✈ʷ?_x0004_??????ᩀʷ??"/>
      <sheetName val="Справка"/>
      <sheetName val="отчет эл_эн  2000"/>
      <sheetName val="Январь"/>
      <sheetName val="смета СИД"/>
      <sheetName val="13.1"/>
      <sheetName val="Лист2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ЛС_РЕС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topLeftCell="A7" zoomScaleNormal="100" zoomScaleSheetLayoutView="100" workbookViewId="0">
      <selection activeCell="N10" sqref="N10"/>
    </sheetView>
  </sheetViews>
  <sheetFormatPr defaultRowHeight="42" customHeight="1" x14ac:dyDescent="0.25"/>
  <cols>
    <col min="1" max="1" width="3.7109375" customWidth="1"/>
    <col min="2" max="2" width="10.7109375" customWidth="1"/>
    <col min="3" max="3" width="21.140625" customWidth="1"/>
    <col min="4" max="4" width="4.42578125" customWidth="1"/>
    <col min="5" max="6" width="9.28515625" customWidth="1"/>
    <col min="7" max="7" width="15.85546875" customWidth="1"/>
    <col min="8" max="8" width="19.7109375" customWidth="1"/>
    <col min="9" max="9" width="17.7109375" customWidth="1"/>
  </cols>
  <sheetData>
    <row r="1" spans="1:9" ht="33.75" customHeight="1" x14ac:dyDescent="0.25">
      <c r="H1" s="24" t="s">
        <v>27</v>
      </c>
      <c r="I1" s="24"/>
    </row>
    <row r="2" spans="1:9" ht="33.75" customHeight="1" x14ac:dyDescent="0.25">
      <c r="H2" s="21"/>
      <c r="I2" s="21"/>
    </row>
    <row r="3" spans="1:9" ht="33.75" customHeight="1" x14ac:dyDescent="0.25">
      <c r="H3" s="22"/>
      <c r="I3" s="22"/>
    </row>
    <row r="4" spans="1:9" ht="33.75" customHeight="1" x14ac:dyDescent="0.25">
      <c r="H4" s="22"/>
      <c r="I4" s="22"/>
    </row>
    <row r="5" spans="1:9" ht="33.75" customHeight="1" x14ac:dyDescent="0.25">
      <c r="H5" s="21"/>
      <c r="I5" s="21"/>
    </row>
    <row r="6" spans="1:9" ht="15" x14ac:dyDescent="0.25">
      <c r="A6" s="45" t="s">
        <v>28</v>
      </c>
      <c r="B6" s="45"/>
      <c r="C6" s="45"/>
      <c r="D6" s="45"/>
      <c r="E6" s="45"/>
      <c r="F6" s="45"/>
      <c r="G6" s="45"/>
      <c r="H6" s="45"/>
      <c r="I6" s="45"/>
    </row>
    <row r="7" spans="1:9" ht="29.25" customHeight="1" x14ac:dyDescent="0.25">
      <c r="A7" s="23" t="s">
        <v>26</v>
      </c>
      <c r="B7" s="23"/>
      <c r="C7" s="23"/>
      <c r="D7" s="23"/>
      <c r="E7" s="23"/>
      <c r="F7" s="23"/>
      <c r="G7" s="23"/>
      <c r="H7" s="23"/>
      <c r="I7" s="23"/>
    </row>
    <row r="8" spans="1:9" ht="18" customHeight="1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ht="15" x14ac:dyDescent="0.25">
      <c r="A9" s="5"/>
      <c r="B9" s="5"/>
      <c r="C9" s="5"/>
      <c r="D9" s="6"/>
      <c r="E9" s="6"/>
      <c r="F9" s="6"/>
      <c r="G9" s="6"/>
      <c r="H9" s="5"/>
      <c r="I9" s="5"/>
    </row>
    <row r="10" spans="1:9" ht="67.5" x14ac:dyDescent="0.25">
      <c r="A10" s="7" t="s">
        <v>0</v>
      </c>
      <c r="B10" s="46" t="s">
        <v>1</v>
      </c>
      <c r="C10" s="47"/>
      <c r="D10" s="46" t="s">
        <v>2</v>
      </c>
      <c r="E10" s="48"/>
      <c r="F10" s="48"/>
      <c r="G10" s="47"/>
      <c r="H10" s="8" t="s">
        <v>3</v>
      </c>
      <c r="I10" s="7" t="s">
        <v>7</v>
      </c>
    </row>
    <row r="11" spans="1:9" ht="15" x14ac:dyDescent="0.25">
      <c r="A11" s="9">
        <v>1</v>
      </c>
      <c r="B11" s="25">
        <v>2</v>
      </c>
      <c r="C11" s="26"/>
      <c r="D11" s="25">
        <v>3</v>
      </c>
      <c r="E11" s="27"/>
      <c r="F11" s="27"/>
      <c r="G11" s="26"/>
      <c r="H11" s="10">
        <v>4</v>
      </c>
      <c r="I11" s="10">
        <v>5</v>
      </c>
    </row>
    <row r="12" spans="1:9" ht="159" customHeight="1" x14ac:dyDescent="0.25">
      <c r="A12" s="1" t="s">
        <v>5</v>
      </c>
      <c r="B12" s="28" t="s">
        <v>12</v>
      </c>
      <c r="C12" s="29"/>
      <c r="D12" s="30" t="s">
        <v>22</v>
      </c>
      <c r="E12" s="31"/>
      <c r="F12" s="31"/>
      <c r="G12" s="32"/>
      <c r="H12" s="11" t="s">
        <v>25</v>
      </c>
      <c r="I12" s="12">
        <f>(36610+4*4570)*1*0.5*4.09*1.1*(1+0.15)</f>
        <v>141996.31325000001</v>
      </c>
    </row>
    <row r="13" spans="1:9" ht="15" x14ac:dyDescent="0.25">
      <c r="A13" s="2" t="s">
        <v>8</v>
      </c>
      <c r="B13" s="36" t="s">
        <v>9</v>
      </c>
      <c r="C13" s="38"/>
      <c r="D13" s="36"/>
      <c r="E13" s="37"/>
      <c r="F13" s="37"/>
      <c r="G13" s="38"/>
      <c r="H13" s="13"/>
      <c r="I13" s="14"/>
    </row>
    <row r="14" spans="1:9" ht="29.25" customHeight="1" x14ac:dyDescent="0.25">
      <c r="A14" s="3"/>
      <c r="B14" s="39" t="s">
        <v>10</v>
      </c>
      <c r="C14" s="40"/>
      <c r="D14" s="41" t="s">
        <v>24</v>
      </c>
      <c r="E14" s="42"/>
      <c r="F14" s="42"/>
      <c r="G14" s="43"/>
      <c r="H14" s="15"/>
      <c r="I14" s="16"/>
    </row>
    <row r="15" spans="1:9" ht="37.5" customHeight="1" x14ac:dyDescent="0.25">
      <c r="A15" s="3" t="s">
        <v>8</v>
      </c>
      <c r="B15" s="39" t="s">
        <v>13</v>
      </c>
      <c r="C15" s="40"/>
      <c r="D15" s="39" t="s">
        <v>14</v>
      </c>
      <c r="E15" s="44"/>
      <c r="F15" s="44"/>
      <c r="G15" s="40"/>
      <c r="H15" s="15"/>
      <c r="I15" s="16"/>
    </row>
    <row r="16" spans="1:9" ht="54.75" customHeight="1" x14ac:dyDescent="0.25">
      <c r="A16" s="3" t="s">
        <v>8</v>
      </c>
      <c r="B16" s="39" t="s">
        <v>15</v>
      </c>
      <c r="C16" s="40"/>
      <c r="D16" s="39" t="s">
        <v>16</v>
      </c>
      <c r="E16" s="44"/>
      <c r="F16" s="44"/>
      <c r="G16" s="40"/>
      <c r="H16" s="15"/>
      <c r="I16" s="16"/>
    </row>
    <row r="17" spans="1:9" ht="65.25" customHeight="1" x14ac:dyDescent="0.25">
      <c r="A17" s="3" t="s">
        <v>8</v>
      </c>
      <c r="B17" s="39" t="s">
        <v>11</v>
      </c>
      <c r="C17" s="40"/>
      <c r="D17" s="39" t="s">
        <v>17</v>
      </c>
      <c r="E17" s="44"/>
      <c r="F17" s="44"/>
      <c r="G17" s="40"/>
      <c r="H17" s="15"/>
      <c r="I17" s="16"/>
    </row>
    <row r="18" spans="1:9" s="20" customFormat="1" ht="12.75" customHeight="1" x14ac:dyDescent="0.2">
      <c r="A18" s="17">
        <v>2</v>
      </c>
      <c r="B18" s="33" t="s">
        <v>4</v>
      </c>
      <c r="C18" s="35"/>
      <c r="D18" s="33"/>
      <c r="E18" s="34"/>
      <c r="F18" s="34"/>
      <c r="G18" s="35"/>
      <c r="H18" s="18"/>
      <c r="I18" s="19">
        <f>141996</f>
        <v>141996</v>
      </c>
    </row>
    <row r="19" spans="1:9" s="20" customFormat="1" ht="12.75" customHeight="1" x14ac:dyDescent="0.2">
      <c r="A19" s="17">
        <v>3</v>
      </c>
      <c r="B19" s="33" t="s">
        <v>6</v>
      </c>
      <c r="C19" s="35"/>
      <c r="D19" s="33"/>
      <c r="E19" s="34"/>
      <c r="F19" s="34"/>
      <c r="G19" s="35"/>
      <c r="H19" s="17" t="s">
        <v>18</v>
      </c>
      <c r="I19" s="19">
        <v>0.6</v>
      </c>
    </row>
    <row r="20" spans="1:9" s="20" customFormat="1" ht="27" customHeight="1" x14ac:dyDescent="0.2">
      <c r="A20" s="17">
        <v>4</v>
      </c>
      <c r="B20" s="33" t="s">
        <v>19</v>
      </c>
      <c r="C20" s="35"/>
      <c r="D20" s="33"/>
      <c r="E20" s="34"/>
      <c r="F20" s="34"/>
      <c r="G20" s="35"/>
      <c r="H20" s="18"/>
      <c r="I20" s="19">
        <f>ROUND(I18*I19,0)</f>
        <v>85198</v>
      </c>
    </row>
    <row r="21" spans="1:9" s="20" customFormat="1" ht="15" customHeight="1" x14ac:dyDescent="0.2">
      <c r="A21" s="17">
        <v>5</v>
      </c>
      <c r="B21" s="33" t="s">
        <v>20</v>
      </c>
      <c r="C21" s="35"/>
      <c r="D21" s="33"/>
      <c r="E21" s="34"/>
      <c r="F21" s="34"/>
      <c r="G21" s="35"/>
      <c r="H21" s="18"/>
      <c r="I21" s="19">
        <f>I20*0.2</f>
        <v>17039.600000000002</v>
      </c>
    </row>
    <row r="22" spans="1:9" s="20" customFormat="1" ht="15.75" customHeight="1" x14ac:dyDescent="0.2">
      <c r="A22" s="17">
        <v>6</v>
      </c>
      <c r="B22" s="33" t="s">
        <v>21</v>
      </c>
      <c r="C22" s="35"/>
      <c r="D22" s="33"/>
      <c r="E22" s="34"/>
      <c r="F22" s="34"/>
      <c r="G22" s="35"/>
      <c r="H22" s="18"/>
      <c r="I22" s="4">
        <f>I20+I21</f>
        <v>102237.6</v>
      </c>
    </row>
    <row r="23" spans="1:9" ht="15" x14ac:dyDescent="0.25"/>
    <row r="24" spans="1:9" ht="42" customHeight="1" x14ac:dyDescent="0.25">
      <c r="B24" t="s">
        <v>23</v>
      </c>
    </row>
  </sheetData>
  <mergeCells count="30">
    <mergeCell ref="B22:C22"/>
    <mergeCell ref="D22:G22"/>
    <mergeCell ref="A6:I6"/>
    <mergeCell ref="B10:C10"/>
    <mergeCell ref="D10:G10"/>
    <mergeCell ref="B21:C21"/>
    <mergeCell ref="D21:G21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B12:C12"/>
    <mergeCell ref="D12:G12"/>
    <mergeCell ref="D20:G20"/>
    <mergeCell ref="D13:G13"/>
    <mergeCell ref="B14:C14"/>
    <mergeCell ref="D14:G14"/>
    <mergeCell ref="B15:C15"/>
    <mergeCell ref="D15:G15"/>
    <mergeCell ref="B13:C13"/>
    <mergeCell ref="A8:I8"/>
    <mergeCell ref="H1:I1"/>
    <mergeCell ref="A7:I7"/>
    <mergeCell ref="B11:C11"/>
    <mergeCell ref="D11:G11"/>
  </mergeCells>
  <pageMargins left="0.59055118110236227" right="0.59055118110236227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Охранные системы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2019-05-13T11:17:20Z</dcterms:modified>
</cp:coreProperties>
</file>