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d-oks-05\сетевая\Отдел закупок и маркетинга\_ Отдел закупок и маркетинга (новая)\ТОРГИ\Закупки АТЭК 2017\793 ГСМ 2018\"/>
    </mc:Choice>
  </mc:AlternateContent>
  <bookViews>
    <workbookView xWindow="0" yWindow="0" windowWidth="20520" windowHeight="9345"/>
  </bookViews>
  <sheets>
    <sheet name="АИ и ДТ" sheetId="3" r:id="rId1"/>
    <sheet name="Пропан" sheetId="4" r:id="rId2"/>
  </sheets>
  <definedNames>
    <definedName name="_xlnm.Print_Area" localSheetId="0">'АИ и ДТ'!$B$1:$J$26</definedName>
    <definedName name="_xlnm.Print_Area" localSheetId="1">Пропан!#REF!</definedName>
  </definedNames>
  <calcPr calcId="152511" iterateDelta="1E-4"/>
</workbook>
</file>

<file path=xl/calcChain.xml><?xml version="1.0" encoding="utf-8"?>
<calcChain xmlns="http://schemas.openxmlformats.org/spreadsheetml/2006/main">
  <c r="J17" i="3" l="1"/>
  <c r="J16" i="3"/>
  <c r="M16" i="3"/>
  <c r="L15" i="4" l="1"/>
  <c r="M15" i="4" s="1"/>
  <c r="H15" i="4"/>
  <c r="I15" i="4" s="1"/>
  <c r="E15" i="4"/>
  <c r="N15" i="4" l="1"/>
  <c r="N16" i="4" s="1"/>
  <c r="J15" i="4"/>
  <c r="E16" i="4"/>
  <c r="J18" i="3"/>
  <c r="J16" i="4" l="1"/>
  <c r="S18" i="3"/>
  <c r="T18" i="3" s="1"/>
  <c r="O18" i="3"/>
  <c r="P18" i="3" s="1"/>
  <c r="L18" i="3"/>
  <c r="S17" i="3"/>
  <c r="T17" i="3" s="1"/>
  <c r="O17" i="3"/>
  <c r="P17" i="3" s="1"/>
  <c r="L17" i="3"/>
  <c r="S16" i="3"/>
  <c r="T16" i="3" s="1"/>
  <c r="O16" i="3"/>
  <c r="P16" i="3" s="1"/>
  <c r="L16" i="3"/>
  <c r="U17" i="3" l="1"/>
  <c r="Q17" i="3"/>
  <c r="L20" i="3"/>
  <c r="Q18" i="3"/>
  <c r="U18" i="3"/>
  <c r="Q16" i="3"/>
  <c r="U16" i="3"/>
  <c r="U20" i="3" l="1"/>
  <c r="Q20" i="3"/>
</calcChain>
</file>

<file path=xl/sharedStrings.xml><?xml version="1.0" encoding="utf-8"?>
<sst xmlns="http://schemas.openxmlformats.org/spreadsheetml/2006/main" count="101" uniqueCount="70">
  <si>
    <t>г. Абинск</t>
  </si>
  <si>
    <t>г. Майкоп</t>
  </si>
  <si>
    <t>г. Тимашевск</t>
  </si>
  <si>
    <t>Филиал</t>
  </si>
  <si>
    <t>Место заправки/Вид топлива</t>
  </si>
  <si>
    <t>г. Краснодар</t>
  </si>
  <si>
    <t>г. Новоросийск</t>
  </si>
  <si>
    <t>ИТОГО</t>
  </si>
  <si>
    <t>Итого</t>
  </si>
  <si>
    <t>ГОСТ Р 52368-2005, Технический регламент, утвержденный Постановлением Правительства РФ от 27 февраля 2008 года № 118 (с изм.) «Об утверждении технического регламента «О требованиях к автомобильному и авиационному бензину, дизельному и судовому топливу, топливу для реактивных двигателей и топочному мазуту».</t>
  </si>
  <si>
    <t>ГОСТ Р51105-97, Технический регламент, утвержденный Постановлением Правительства РФ от 27 февраля 2008 года № 118 (с изм.) «Об утверждении технического регламента «О требованиях к автомобильному и авиационному бензину, дизельному и судовому топливу, топливу для реактивных двигателей и топочному мазуту».</t>
  </si>
  <si>
    <t>Цена за 1 литр, руб.</t>
  </si>
  <si>
    <t>Сумма на  2013, руб</t>
  </si>
  <si>
    <t>2. Пункт оказания услуг</t>
  </si>
  <si>
    <t>АЗС в г. Гулькевичи</t>
  </si>
  <si>
    <t xml:space="preserve">3. Сроки исполнения </t>
  </si>
  <si>
    <t>4 Цель и назначения</t>
  </si>
  <si>
    <t>5. Основные характеристики постовляемого товара:</t>
  </si>
  <si>
    <t>6. Особые условия:</t>
  </si>
  <si>
    <t>7.  Способ поставки:</t>
  </si>
  <si>
    <t>8. Оплата выполненых работ:</t>
  </si>
  <si>
    <t xml:space="preserve">1. Заказчик: </t>
  </si>
  <si>
    <t>ст</t>
  </si>
  <si>
    <t>рэк</t>
  </si>
  <si>
    <t>литр</t>
  </si>
  <si>
    <t>Требование к качеству</t>
  </si>
  <si>
    <t>Объем поставляемого товара указан ориентировочно и может быть изменен, в зависимости от потребности Покупателя.</t>
  </si>
  <si>
    <t>Объем поставляемого товара может быть увеличен, но не более чем на 10 % по каждой номенклатуре.</t>
  </si>
  <si>
    <t>Агентское вознаграждение выплачивается по окончанию календарного месяца (если предусмотрено)</t>
  </si>
  <si>
    <t>г. Гулькевичи</t>
  </si>
  <si>
    <t>АЗС в г. Тимашевск</t>
  </si>
  <si>
    <t>АЗС в г. Абинск</t>
  </si>
  <si>
    <t>АЗС в г. Краснодар</t>
  </si>
  <si>
    <t>АЗС в г. Майкоп</t>
  </si>
  <si>
    <t>«Утверждено»</t>
  </si>
  <si>
    <t>Заправка автомобильным топливом транспортных средств и механизмов филиалов АО "АТЭК"</t>
  </si>
  <si>
    <t>АО "АТЭК" Майкопский филиал</t>
  </si>
  <si>
    <t>АО "АТЭК" Гулькевичский филиал</t>
  </si>
  <si>
    <t>АО "АТЭК" Краснодарский филиал</t>
  </si>
  <si>
    <t>АО "АТЭК" Тимашевский филиал</t>
  </si>
  <si>
    <t>АО "АТЭК" Абинский филиал</t>
  </si>
  <si>
    <t>АО "АТЭК"</t>
  </si>
  <si>
    <t>АО "АТЭК" Новороссийский филиал</t>
  </si>
  <si>
    <t>АЗС в г. Новороссийск</t>
  </si>
  <si>
    <t>Розничный налив ГСМ на заправочных станциях в городах: Майкоп, Гулькевичи, Краснодар, Новороссийск, Тимашевск, Абинск</t>
  </si>
  <si>
    <t>Техническое задание подготовлено на основании служебных записок филиалов АО "АТЭК"</t>
  </si>
  <si>
    <t xml:space="preserve"> Бензин АИ 92, литр</t>
  </si>
  <si>
    <t xml:space="preserve"> Бензин АИ 95, литр</t>
  </si>
  <si>
    <t>Дизельное топливо, литр</t>
  </si>
  <si>
    <t>АГЗС в г. Тимашевск</t>
  </si>
  <si>
    <t>Заправка газом углеводородным сжиженным транспортных средств и механизмов филиалов АО "АТЭК"</t>
  </si>
  <si>
    <t>Заправка автотранспорта и мханизмов осуществляется по топливным картам на АЗС работающих в круглосуточном режиме в городах:  Майкоп, Гулькевичи, Краснодар, Новороссийск, Тимашевск, Абинск</t>
  </si>
  <si>
    <t>Пропан, литр</t>
  </si>
  <si>
    <t xml:space="preserve">ГОСТ Р 51105-97 Технический регламент, утвержденный Постановлением Правительства РФ от 27 февраля 2008 года № 118 (с изм.) «Об утверждении технического регламента «О требованиях к автомобильному и авиационному бензину, дизельному и судовому топливу, топливу для реактивных двигателей и топочному мазуту». </t>
  </si>
  <si>
    <t>с 01.01.2018 по 31.12.2018</t>
  </si>
  <si>
    <t>Розничная заправка на заправочных станциях в городе: Тимашевск</t>
  </si>
  <si>
    <t>«____»_____________ 2017г.</t>
  </si>
  <si>
    <t xml:space="preserve">Техническое задание № ____ от "___" __________ 2017г. </t>
  </si>
  <si>
    <t xml:space="preserve">                                  _________________________ </t>
  </si>
  <si>
    <t xml:space="preserve">Заправка автотранспорта и мханизьмов осуществляется по газовым картам на АГЗС работающих </t>
  </si>
  <si>
    <t>в круглосуточнгом режиме в городе: Тимашевск</t>
  </si>
  <si>
    <t xml:space="preserve">Клиент производит предварительную оплату в размере 100% от предполагаемой общей стоимости </t>
  </si>
  <si>
    <t>получаемого по картам товара на месяц.</t>
  </si>
  <si>
    <t>Технический директор АО "АТЭК"</t>
  </si>
  <si>
    <t xml:space="preserve">_______________В.А. Харченко   </t>
  </si>
  <si>
    <t xml:space="preserve">Техническое задание </t>
  </si>
  <si>
    <t xml:space="preserve">АГЕНТ:
_______________________
_______________/                                        /
</t>
  </si>
  <si>
    <t xml:space="preserve">КЛИЕНТ:
АО «АТЭК»
_______________________
_______________/                                        /
</t>
  </si>
  <si>
    <t>Клиент производит предварительную оплату в размере ______ % от предполагаемой общей стоимости получаемого по картам товара на месяц.</t>
  </si>
  <si>
    <t xml:space="preserve">Приложение № ____ к договоу №__________ от "____" ________________________ 201_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</si>
</sst>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3" fillId="0" borderId="0" xfId="0" applyFont="1"/>
    <xf numFmtId="164" fontId="2" fillId="0" borderId="1" xfId="1" applyFont="1" applyBorder="1" applyAlignment="1">
      <alignment horizontal="center" vertical="center"/>
    </xf>
    <xf numFmtId="164" fontId="2" fillId="0" borderId="6" xfId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64" fontId="2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0" fontId="2" fillId="0" borderId="0" xfId="0" applyFont="1" applyFill="1"/>
    <xf numFmtId="0" fontId="6" fillId="0" borderId="0" xfId="0" applyFont="1"/>
    <xf numFmtId="0" fontId="5" fillId="2" borderId="0" xfId="0" applyFont="1" applyFill="1"/>
    <xf numFmtId="3" fontId="2" fillId="2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/>
    <xf numFmtId="0" fontId="9" fillId="0" borderId="0" xfId="0" applyFont="1"/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8" fillId="0" borderId="6" xfId="1" applyFont="1" applyBorder="1" applyAlignment="1">
      <alignment horizontal="center" vertical="center"/>
    </xf>
    <xf numFmtId="3" fontId="8" fillId="0" borderId="0" xfId="0" applyNumberFormat="1" applyFont="1"/>
    <xf numFmtId="164" fontId="8" fillId="0" borderId="10" xfId="1" applyFont="1" applyBorder="1" applyAlignment="1">
      <alignment horizontal="center" vertical="center"/>
    </xf>
    <xf numFmtId="164" fontId="8" fillId="0" borderId="7" xfId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distributed"/>
    </xf>
    <xf numFmtId="0" fontId="8" fillId="0" borderId="21" xfId="0" applyFont="1" applyBorder="1" applyAlignment="1">
      <alignment horizontal="center" vertical="distributed" wrapText="1"/>
    </xf>
    <xf numFmtId="164" fontId="8" fillId="0" borderId="0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/>
    <xf numFmtId="0" fontId="11" fillId="0" borderId="0" xfId="0" applyFont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/>
    <xf numFmtId="0" fontId="8" fillId="0" borderId="0" xfId="0" applyFont="1" applyFill="1"/>
    <xf numFmtId="0" fontId="12" fillId="0" borderId="0" xfId="0" applyFont="1"/>
    <xf numFmtId="0" fontId="11" fillId="2" borderId="0" xfId="0" applyFont="1" applyFill="1"/>
    <xf numFmtId="2" fontId="11" fillId="2" borderId="0" xfId="0" applyNumberFormat="1" applyFont="1" applyFill="1"/>
    <xf numFmtId="0" fontId="8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165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tabSelected="1" topLeftCell="A16" zoomScale="70" zoomScaleNormal="70" zoomScaleSheetLayoutView="70" workbookViewId="0">
      <selection activeCell="AD7" sqref="AD7"/>
    </sheetView>
  </sheetViews>
  <sheetFormatPr defaultRowHeight="18.75" x14ac:dyDescent="0.3"/>
  <cols>
    <col min="1" max="1" width="4.85546875" style="1" customWidth="1"/>
    <col min="2" max="2" width="30.85546875" style="1" customWidth="1"/>
    <col min="3" max="3" width="81.140625" style="1" customWidth="1"/>
    <col min="4" max="10" width="22.7109375" style="1" customWidth="1"/>
    <col min="11" max="11" width="15.5703125" style="1" hidden="1" customWidth="1"/>
    <col min="12" max="12" width="26.42578125" style="1" hidden="1" customWidth="1"/>
    <col min="13" max="15" width="9.140625" style="1" hidden="1" customWidth="1"/>
    <col min="16" max="16" width="14" style="1" hidden="1" customWidth="1"/>
    <col min="17" max="17" width="19.85546875" style="1" hidden="1" customWidth="1"/>
    <col min="18" max="20" width="9.140625" style="1" hidden="1" customWidth="1"/>
    <col min="21" max="21" width="21.7109375" style="1" hidden="1" customWidth="1"/>
    <col min="22" max="23" width="9.140625" style="1" hidden="1" customWidth="1"/>
    <col min="24" max="25" width="9.140625" style="1" customWidth="1"/>
    <col min="26" max="16384" width="9.140625" style="1"/>
  </cols>
  <sheetData>
    <row r="1" spans="1:21" ht="76.5" customHeight="1" x14ac:dyDescent="0.3">
      <c r="A1" s="22"/>
      <c r="B1" s="52"/>
      <c r="C1" s="52"/>
      <c r="D1" s="52"/>
      <c r="E1" s="52"/>
      <c r="F1" s="23"/>
      <c r="G1" s="23"/>
      <c r="H1" s="51" t="s">
        <v>69</v>
      </c>
      <c r="I1" s="51"/>
      <c r="J1" s="51"/>
      <c r="K1" s="51"/>
      <c r="L1" s="51"/>
      <c r="M1" s="51"/>
      <c r="N1" s="51"/>
    </row>
    <row r="2" spans="1:21" x14ac:dyDescent="0.3">
      <c r="A2" s="22"/>
      <c r="B2" s="57" t="s">
        <v>65</v>
      </c>
      <c r="C2" s="57"/>
      <c r="D2" s="57"/>
      <c r="E2" s="57"/>
      <c r="F2" s="57"/>
      <c r="G2" s="57"/>
      <c r="H2" s="57"/>
      <c r="I2" s="57"/>
      <c r="J2" s="57"/>
      <c r="K2" s="24"/>
      <c r="L2" s="24"/>
      <c r="M2" s="22"/>
      <c r="N2" s="22"/>
    </row>
    <row r="3" spans="1:21" x14ac:dyDescent="0.3">
      <c r="A3" s="22"/>
      <c r="B3" s="25" t="s">
        <v>21</v>
      </c>
      <c r="C3" s="22" t="s">
        <v>41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1" x14ac:dyDescent="0.3">
      <c r="A4" s="22"/>
      <c r="B4" s="25" t="s">
        <v>13</v>
      </c>
      <c r="C4" s="22" t="s">
        <v>33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21" x14ac:dyDescent="0.3">
      <c r="A5" s="22"/>
      <c r="B5" s="22"/>
      <c r="C5" s="22" t="s">
        <v>14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21" x14ac:dyDescent="0.3">
      <c r="A6" s="22"/>
      <c r="B6" s="22"/>
      <c r="C6" s="22" t="s">
        <v>32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1" x14ac:dyDescent="0.3">
      <c r="A7" s="22"/>
      <c r="B7" s="22"/>
      <c r="C7" s="22" t="s">
        <v>43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21" x14ac:dyDescent="0.3">
      <c r="A8" s="22"/>
      <c r="B8" s="22"/>
      <c r="C8" s="22" t="s">
        <v>30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21" x14ac:dyDescent="0.3">
      <c r="A9" s="22"/>
      <c r="B9" s="22"/>
      <c r="C9" s="22" t="s">
        <v>31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21" x14ac:dyDescent="0.3">
      <c r="A10" s="22"/>
      <c r="B10" s="25" t="s">
        <v>15</v>
      </c>
      <c r="C10" s="22" t="s">
        <v>54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1" x14ac:dyDescent="0.3">
      <c r="A11" s="22"/>
      <c r="B11" s="25" t="s">
        <v>16</v>
      </c>
      <c r="C11" s="22" t="s">
        <v>35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1" ht="19.5" thickBot="1" x14ac:dyDescent="0.35">
      <c r="A12" s="22"/>
      <c r="B12" s="25" t="s">
        <v>17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1" ht="71.25" customHeight="1" x14ac:dyDescent="0.3">
      <c r="A13" s="22"/>
      <c r="B13" s="48" t="s">
        <v>3</v>
      </c>
      <c r="C13" s="48"/>
      <c r="D13" s="26" t="s">
        <v>36</v>
      </c>
      <c r="E13" s="26" t="s">
        <v>37</v>
      </c>
      <c r="F13" s="26" t="s">
        <v>38</v>
      </c>
      <c r="G13" s="26" t="s">
        <v>39</v>
      </c>
      <c r="H13" s="26" t="s">
        <v>40</v>
      </c>
      <c r="I13" s="26" t="s">
        <v>42</v>
      </c>
      <c r="J13" s="27" t="s">
        <v>7</v>
      </c>
      <c r="K13" s="58" t="s">
        <v>11</v>
      </c>
      <c r="L13" s="53" t="s">
        <v>12</v>
      </c>
      <c r="M13" s="22"/>
      <c r="N13" s="22"/>
    </row>
    <row r="14" spans="1:21" x14ac:dyDescent="0.3">
      <c r="A14" s="22"/>
      <c r="B14" s="56" t="s">
        <v>4</v>
      </c>
      <c r="C14" s="56" t="s">
        <v>25</v>
      </c>
      <c r="D14" s="48" t="s">
        <v>1</v>
      </c>
      <c r="E14" s="48" t="s">
        <v>29</v>
      </c>
      <c r="F14" s="48" t="s">
        <v>5</v>
      </c>
      <c r="G14" s="48" t="s">
        <v>2</v>
      </c>
      <c r="H14" s="48" t="s">
        <v>0</v>
      </c>
      <c r="I14" s="48" t="s">
        <v>6</v>
      </c>
      <c r="J14" s="48" t="s">
        <v>24</v>
      </c>
      <c r="K14" s="59"/>
      <c r="L14" s="54"/>
      <c r="M14" s="22"/>
      <c r="N14" s="22"/>
    </row>
    <row r="15" spans="1:21" x14ac:dyDescent="0.3">
      <c r="A15" s="22"/>
      <c r="B15" s="56"/>
      <c r="C15" s="56"/>
      <c r="D15" s="48"/>
      <c r="E15" s="48"/>
      <c r="F15" s="48"/>
      <c r="G15" s="48"/>
      <c r="H15" s="48"/>
      <c r="I15" s="48"/>
      <c r="J15" s="48"/>
      <c r="K15" s="60"/>
      <c r="L15" s="55"/>
      <c r="M15" s="22"/>
      <c r="N15" s="22" t="s">
        <v>22</v>
      </c>
      <c r="P15" s="1" t="s">
        <v>22</v>
      </c>
      <c r="R15" s="1" t="s">
        <v>23</v>
      </c>
      <c r="S15" s="1" t="s">
        <v>23</v>
      </c>
      <c r="T15" s="1" t="s">
        <v>23</v>
      </c>
    </row>
    <row r="16" spans="1:21" ht="78.75" customHeight="1" x14ac:dyDescent="0.3">
      <c r="A16" s="22"/>
      <c r="B16" s="28" t="s">
        <v>46</v>
      </c>
      <c r="C16" s="56" t="s">
        <v>10</v>
      </c>
      <c r="D16" s="29">
        <v>22800</v>
      </c>
      <c r="E16" s="29">
        <v>36900</v>
      </c>
      <c r="F16" s="29">
        <v>161520</v>
      </c>
      <c r="G16" s="29">
        <v>44820</v>
      </c>
      <c r="H16" s="29">
        <v>12659</v>
      </c>
      <c r="I16" s="30">
        <v>53306</v>
      </c>
      <c r="J16" s="30">
        <f>D16+E16+F16+G16+H16+I16</f>
        <v>332005</v>
      </c>
      <c r="K16" s="31">
        <v>32</v>
      </c>
      <c r="L16" s="32">
        <f t="shared" ref="L16:L18" si="0">K16*J16</f>
        <v>10624160</v>
      </c>
      <c r="M16" s="33">
        <f>SUM(D16:I16)</f>
        <v>332005</v>
      </c>
      <c r="N16" s="22">
        <v>28.4</v>
      </c>
      <c r="O16" s="1">
        <f>N16/100*3</f>
        <v>0.85199999999999987</v>
      </c>
      <c r="P16" s="1">
        <f>N16+O16</f>
        <v>29.251999999999999</v>
      </c>
      <c r="Q16" s="1">
        <f>P16*J16</f>
        <v>9711810.2599999998</v>
      </c>
      <c r="R16" s="1">
        <v>29</v>
      </c>
      <c r="S16" s="1">
        <f>R16/100*3</f>
        <v>0.86999999999999988</v>
      </c>
      <c r="T16" s="1">
        <f>S16+R16</f>
        <v>29.87</v>
      </c>
      <c r="U16" s="1">
        <f>T16*J16</f>
        <v>9916989.3499999996</v>
      </c>
    </row>
    <row r="17" spans="1:23" ht="78.75" customHeight="1" x14ac:dyDescent="0.3">
      <c r="A17" s="22"/>
      <c r="B17" s="28" t="s">
        <v>47</v>
      </c>
      <c r="C17" s="56"/>
      <c r="D17" s="28">
        <v>0</v>
      </c>
      <c r="E17" s="28">
        <v>0</v>
      </c>
      <c r="F17" s="30">
        <v>29640</v>
      </c>
      <c r="G17" s="30">
        <v>0</v>
      </c>
      <c r="H17" s="30">
        <v>0</v>
      </c>
      <c r="I17" s="30">
        <v>4600</v>
      </c>
      <c r="J17" s="30">
        <f>I17+H17+G17+F17+E17+D17</f>
        <v>34240</v>
      </c>
      <c r="K17" s="31">
        <v>35</v>
      </c>
      <c r="L17" s="32">
        <f t="shared" si="0"/>
        <v>1198400</v>
      </c>
      <c r="M17" s="22"/>
      <c r="N17" s="22">
        <v>30.5</v>
      </c>
      <c r="O17" s="1">
        <f t="shared" ref="O17:O18" si="1">N17/100*3</f>
        <v>0.91500000000000004</v>
      </c>
      <c r="P17" s="1">
        <f>N17+O17</f>
        <v>31.414999999999999</v>
      </c>
      <c r="Q17" s="1">
        <f t="shared" ref="Q17:Q18" si="2">P17*J17</f>
        <v>1075649.5999999999</v>
      </c>
      <c r="R17" s="1">
        <v>32</v>
      </c>
      <c r="S17" s="1">
        <f>R17/100*3</f>
        <v>0.96</v>
      </c>
      <c r="T17" s="1">
        <f>S17+R17</f>
        <v>32.96</v>
      </c>
      <c r="U17" s="1">
        <f t="shared" ref="U17:U18" si="3">T17*J17</f>
        <v>1128550.4000000001</v>
      </c>
    </row>
    <row r="18" spans="1:23" ht="51.75" thickBot="1" x14ac:dyDescent="0.35">
      <c r="A18" s="22"/>
      <c r="B18" s="28" t="s">
        <v>48</v>
      </c>
      <c r="C18" s="26" t="s">
        <v>9</v>
      </c>
      <c r="D18" s="30">
        <v>26000</v>
      </c>
      <c r="E18" s="30">
        <v>3900</v>
      </c>
      <c r="F18" s="30">
        <v>490240</v>
      </c>
      <c r="G18" s="30">
        <v>3600</v>
      </c>
      <c r="H18" s="30">
        <v>0</v>
      </c>
      <c r="I18" s="30">
        <v>68475</v>
      </c>
      <c r="J18" s="30">
        <f>SUM(D18:I18)</f>
        <v>592215</v>
      </c>
      <c r="K18" s="34">
        <v>31</v>
      </c>
      <c r="L18" s="35">
        <f t="shared" si="0"/>
        <v>18358665</v>
      </c>
      <c r="M18" s="22"/>
      <c r="N18" s="22">
        <v>28.4</v>
      </c>
      <c r="O18" s="1">
        <f t="shared" si="1"/>
        <v>0.85199999999999987</v>
      </c>
      <c r="P18" s="1">
        <f>N18+O18</f>
        <v>29.251999999999999</v>
      </c>
      <c r="Q18" s="1">
        <f t="shared" si="2"/>
        <v>17323473.18</v>
      </c>
      <c r="R18" s="1">
        <v>29.5</v>
      </c>
      <c r="S18" s="1">
        <f>R18/100*3</f>
        <v>0.88500000000000001</v>
      </c>
      <c r="T18" s="1">
        <f>S18+R18</f>
        <v>30.385000000000002</v>
      </c>
      <c r="U18" s="1">
        <f t="shared" si="3"/>
        <v>17994452.775000002</v>
      </c>
    </row>
    <row r="19" spans="1:23" ht="113.25" customHeight="1" x14ac:dyDescent="0.3">
      <c r="A19" s="22"/>
      <c r="B19" s="36" t="s">
        <v>52</v>
      </c>
      <c r="C19" s="37" t="s">
        <v>53</v>
      </c>
      <c r="D19" s="30">
        <v>0</v>
      </c>
      <c r="E19" s="30">
        <v>0</v>
      </c>
      <c r="F19" s="30">
        <v>0</v>
      </c>
      <c r="G19" s="29">
        <v>10800</v>
      </c>
      <c r="H19" s="30">
        <v>0</v>
      </c>
      <c r="I19" s="30">
        <v>0</v>
      </c>
      <c r="J19" s="29">
        <v>10800</v>
      </c>
      <c r="K19" s="38"/>
      <c r="L19" s="38"/>
      <c r="M19" s="22"/>
      <c r="N19" s="22"/>
    </row>
    <row r="20" spans="1:23" ht="28.5" customHeight="1" x14ac:dyDescent="0.3">
      <c r="A20" s="22"/>
      <c r="B20" s="39" t="s">
        <v>26</v>
      </c>
      <c r="C20" s="22"/>
      <c r="D20" s="22"/>
      <c r="E20" s="22"/>
      <c r="F20" s="22"/>
      <c r="G20" s="22"/>
      <c r="H20" s="22"/>
      <c r="I20" s="22"/>
      <c r="J20" s="22"/>
      <c r="K20" s="22" t="s">
        <v>8</v>
      </c>
      <c r="L20" s="40">
        <f>SUM(L16:L18)</f>
        <v>30181225</v>
      </c>
      <c r="M20" s="22"/>
      <c r="N20" s="22"/>
      <c r="Q20" s="1">
        <f>SUM(Q16:Q18)</f>
        <v>28110933.039999999</v>
      </c>
      <c r="U20" s="1">
        <f>SUM(U16:U18)</f>
        <v>29039992.525000002</v>
      </c>
    </row>
    <row r="21" spans="1:23" s="9" customFormat="1" x14ac:dyDescent="0.3">
      <c r="A21" s="41"/>
      <c r="B21" s="42"/>
      <c r="C21" s="41"/>
      <c r="D21" s="41"/>
      <c r="E21" s="41"/>
      <c r="F21" s="41"/>
      <c r="G21" s="41"/>
      <c r="H21" s="41"/>
      <c r="I21" s="41"/>
      <c r="J21" s="41"/>
      <c r="K21" s="41"/>
      <c r="L21" s="43"/>
      <c r="M21" s="41"/>
      <c r="N21" s="41"/>
    </row>
    <row r="22" spans="1:23" x14ac:dyDescent="0.3">
      <c r="A22" s="22"/>
      <c r="B22" s="25" t="s">
        <v>18</v>
      </c>
      <c r="C22" s="22" t="s">
        <v>51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23" x14ac:dyDescent="0.3">
      <c r="A23" s="22"/>
      <c r="B23" s="25" t="s">
        <v>19</v>
      </c>
      <c r="C23" s="22" t="s">
        <v>44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23" x14ac:dyDescent="0.3">
      <c r="A24" s="22"/>
      <c r="B24" s="25" t="s">
        <v>20</v>
      </c>
      <c r="C24" s="44" t="s">
        <v>68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23" x14ac:dyDescent="0.3">
      <c r="A25" s="22"/>
      <c r="B25" s="25"/>
      <c r="C25" s="45" t="s">
        <v>28</v>
      </c>
      <c r="D25" s="22"/>
      <c r="E25" s="22"/>
      <c r="F25" s="22"/>
      <c r="G25" s="22"/>
      <c r="H25" s="22"/>
      <c r="I25" s="46"/>
      <c r="J25" s="46"/>
      <c r="K25" s="46"/>
      <c r="L25" s="46"/>
      <c r="M25" s="46"/>
      <c r="N25" s="46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3">
      <c r="A26" s="22"/>
      <c r="B26" s="22" t="s">
        <v>45</v>
      </c>
      <c r="C26" s="22"/>
      <c r="D26" s="22"/>
      <c r="E26" s="22"/>
      <c r="F26" s="41"/>
      <c r="G26" s="41"/>
      <c r="H26" s="41"/>
      <c r="I26" s="47"/>
      <c r="J26" s="46"/>
      <c r="K26" s="46"/>
      <c r="L26" s="46"/>
      <c r="M26" s="46"/>
      <c r="N26" s="46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3">
      <c r="A27" s="22"/>
      <c r="B27" s="22"/>
      <c r="C27" s="22"/>
      <c r="D27" s="22"/>
      <c r="E27" s="22"/>
      <c r="F27" s="49" t="s">
        <v>67</v>
      </c>
      <c r="G27" s="50"/>
      <c r="H27" s="50"/>
      <c r="I27" s="50"/>
      <c r="J27" s="22"/>
      <c r="K27" s="22"/>
      <c r="L27" s="22"/>
      <c r="M27" s="22"/>
      <c r="N27" s="22"/>
    </row>
    <row r="28" spans="1:23" x14ac:dyDescent="0.3">
      <c r="A28" s="22"/>
      <c r="B28" s="49" t="s">
        <v>66</v>
      </c>
      <c r="C28" s="50"/>
      <c r="D28" s="22"/>
      <c r="E28" s="22"/>
      <c r="F28" s="50"/>
      <c r="G28" s="50"/>
      <c r="H28" s="50"/>
      <c r="I28" s="50"/>
      <c r="J28" s="22"/>
      <c r="K28" s="22"/>
      <c r="L28" s="22"/>
      <c r="M28" s="22"/>
      <c r="N28" s="22"/>
    </row>
    <row r="29" spans="1:23" x14ac:dyDescent="0.3">
      <c r="A29" s="22"/>
      <c r="B29" s="50"/>
      <c r="C29" s="50"/>
      <c r="D29" s="22"/>
      <c r="E29" s="22"/>
      <c r="F29" s="50"/>
      <c r="G29" s="50"/>
      <c r="H29" s="50"/>
      <c r="I29" s="50"/>
      <c r="J29" s="22"/>
      <c r="K29" s="22"/>
      <c r="L29" s="22"/>
      <c r="M29" s="22"/>
      <c r="N29" s="22"/>
    </row>
    <row r="30" spans="1:23" x14ac:dyDescent="0.3">
      <c r="A30" s="22"/>
      <c r="B30" s="50"/>
      <c r="C30" s="50"/>
      <c r="D30" s="22"/>
      <c r="E30" s="22"/>
      <c r="F30" s="50"/>
      <c r="G30" s="50"/>
      <c r="H30" s="50"/>
      <c r="I30" s="50"/>
      <c r="J30" s="22"/>
      <c r="K30" s="22"/>
      <c r="L30" s="22"/>
      <c r="M30" s="22"/>
      <c r="N30" s="22"/>
    </row>
    <row r="31" spans="1:23" x14ac:dyDescent="0.3">
      <c r="A31" s="22"/>
      <c r="B31" s="50"/>
      <c r="C31" s="50"/>
      <c r="D31" s="22"/>
      <c r="E31" s="22"/>
      <c r="F31" s="50"/>
      <c r="G31" s="50"/>
      <c r="H31" s="50"/>
      <c r="I31" s="50"/>
      <c r="J31" s="22"/>
      <c r="K31" s="22"/>
      <c r="L31" s="22"/>
      <c r="M31" s="22"/>
      <c r="N31" s="22"/>
    </row>
    <row r="32" spans="1:23" ht="87" customHeight="1" x14ac:dyDescent="0.3">
      <c r="A32" s="22"/>
      <c r="B32" s="50"/>
      <c r="C32" s="50"/>
      <c r="D32" s="22"/>
      <c r="E32" s="22"/>
      <c r="F32" s="50"/>
      <c r="G32" s="50"/>
      <c r="H32" s="50"/>
      <c r="I32" s="50"/>
      <c r="J32" s="22"/>
      <c r="K32" s="22"/>
      <c r="L32" s="22"/>
      <c r="M32" s="22"/>
      <c r="N32" s="22"/>
    </row>
    <row r="33" spans="1:14" x14ac:dyDescent="0.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3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x14ac:dyDescent="0.3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x14ac:dyDescent="0.3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x14ac:dyDescent="0.3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x14ac:dyDescent="0.3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x14ac:dyDescent="0.3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x14ac:dyDescent="0.3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x14ac:dyDescent="0.3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x14ac:dyDescent="0.3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x14ac:dyDescent="0.3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x14ac:dyDescent="0.3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</row>
    <row r="73" spans="1:14" x14ac:dyDescent="0.3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</row>
    <row r="75" spans="1:14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4" x14ac:dyDescent="0.3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x14ac:dyDescent="0.3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1:14" x14ac:dyDescent="0.3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</row>
    <row r="79" spans="1:14" x14ac:dyDescent="0.3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1:14" x14ac:dyDescent="0.3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</row>
    <row r="81" spans="1:14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x14ac:dyDescent="0.3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x14ac:dyDescent="0.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x14ac:dyDescent="0.3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x14ac:dyDescent="0.3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 x14ac:dyDescent="0.3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x14ac:dyDescent="0.3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 x14ac:dyDescent="0.3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 x14ac:dyDescent="0.3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 x14ac:dyDescent="0.3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x14ac:dyDescent="0.3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x14ac:dyDescent="0.3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x14ac:dyDescent="0.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x14ac:dyDescent="0.3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1:14" x14ac:dyDescent="0.3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x14ac:dyDescent="0.3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x14ac:dyDescent="0.3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x14ac:dyDescent="0.3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x14ac:dyDescent="0.3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x14ac:dyDescent="0.3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x14ac:dyDescent="0.3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x14ac:dyDescent="0.3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x14ac:dyDescent="0.3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x14ac:dyDescent="0.3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x14ac:dyDescent="0.3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14" x14ac:dyDescent="0.3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1:14" x14ac:dyDescent="0.3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</sheetData>
  <mergeCells count="18">
    <mergeCell ref="J14:J15"/>
    <mergeCell ref="H1:N1"/>
    <mergeCell ref="B1:E1"/>
    <mergeCell ref="L13:L15"/>
    <mergeCell ref="B14:B15"/>
    <mergeCell ref="C14:C15"/>
    <mergeCell ref="B2:J2"/>
    <mergeCell ref="B13:C13"/>
    <mergeCell ref="K13:K15"/>
    <mergeCell ref="D14:D15"/>
    <mergeCell ref="E14:E15"/>
    <mergeCell ref="F14:F15"/>
    <mergeCell ref="G14:G15"/>
    <mergeCell ref="H14:H15"/>
    <mergeCell ref="I14:I15"/>
    <mergeCell ref="B28:C32"/>
    <mergeCell ref="F27:I32"/>
    <mergeCell ref="C16:C17"/>
  </mergeCells>
  <pageMargins left="0.31496062992125984" right="0.31496062992125984" top="0.35433070866141736" bottom="0.15748031496062992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="70" zoomScaleNormal="70" zoomScaleSheetLayoutView="90" workbookViewId="0">
      <selection activeCell="B7" sqref="B7"/>
    </sheetView>
  </sheetViews>
  <sheetFormatPr defaultRowHeight="18.75" x14ac:dyDescent="0.3"/>
  <cols>
    <col min="1" max="1" width="37.42578125" style="1" customWidth="1"/>
    <col min="2" max="2" width="92.28515625" style="1" customWidth="1"/>
    <col min="3" max="3" width="29.7109375" style="1" customWidth="1"/>
    <col min="4" max="4" width="15.5703125" style="1" hidden="1" customWidth="1"/>
    <col min="5" max="5" width="26.42578125" style="1" hidden="1" customWidth="1"/>
    <col min="6" max="8" width="9.140625" style="1" hidden="1" customWidth="1"/>
    <col min="9" max="9" width="14" style="1" hidden="1" customWidth="1"/>
    <col min="10" max="10" width="19.85546875" style="1" hidden="1" customWidth="1"/>
    <col min="11" max="13" width="9.140625" style="1" hidden="1" customWidth="1"/>
    <col min="14" max="14" width="21.7109375" style="1" hidden="1" customWidth="1"/>
    <col min="15" max="16" width="9.140625" style="1" hidden="1" customWidth="1"/>
    <col min="17" max="18" width="9.140625" style="1" customWidth="1"/>
    <col min="19" max="16384" width="9.140625" style="1"/>
  </cols>
  <sheetData>
    <row r="1" spans="1:14" x14ac:dyDescent="0.3">
      <c r="C1" s="21" t="s">
        <v>34</v>
      </c>
      <c r="D1" s="19"/>
    </row>
    <row r="2" spans="1:14" x14ac:dyDescent="0.3">
      <c r="C2" s="20" t="s">
        <v>63</v>
      </c>
      <c r="D2" s="19"/>
    </row>
    <row r="3" spans="1:14" x14ac:dyDescent="0.3">
      <c r="C3" s="20"/>
      <c r="D3" s="19"/>
    </row>
    <row r="4" spans="1:14" x14ac:dyDescent="0.3">
      <c r="C4" s="20" t="s">
        <v>64</v>
      </c>
      <c r="D4" s="19"/>
    </row>
    <row r="5" spans="1:14" x14ac:dyDescent="0.3">
      <c r="C5" s="20" t="s">
        <v>56</v>
      </c>
      <c r="D5" s="19"/>
    </row>
    <row r="6" spans="1:14" ht="19.5" x14ac:dyDescent="0.35">
      <c r="A6" s="61" t="s">
        <v>57</v>
      </c>
      <c r="B6" s="61"/>
      <c r="C6" s="61"/>
      <c r="D6" s="2"/>
      <c r="E6" s="2"/>
    </row>
    <row r="7" spans="1:14" x14ac:dyDescent="0.3">
      <c r="A7" s="3" t="s">
        <v>21</v>
      </c>
      <c r="B7" s="1" t="s">
        <v>41</v>
      </c>
    </row>
    <row r="8" spans="1:14" x14ac:dyDescent="0.3">
      <c r="A8" s="3" t="s">
        <v>13</v>
      </c>
      <c r="B8" s="1" t="s">
        <v>49</v>
      </c>
    </row>
    <row r="9" spans="1:14" x14ac:dyDescent="0.3">
      <c r="A9" s="3" t="s">
        <v>15</v>
      </c>
      <c r="B9" s="1" t="s">
        <v>54</v>
      </c>
    </row>
    <row r="10" spans="1:14" x14ac:dyDescent="0.3">
      <c r="A10" s="3" t="s">
        <v>16</v>
      </c>
      <c r="B10" s="1" t="s">
        <v>50</v>
      </c>
    </row>
    <row r="11" spans="1:14" ht="19.5" thickBot="1" x14ac:dyDescent="0.35">
      <c r="A11" s="3" t="s">
        <v>17</v>
      </c>
    </row>
    <row r="12" spans="1:14" ht="71.25" customHeight="1" thickBot="1" x14ac:dyDescent="0.35">
      <c r="A12" s="62" t="s">
        <v>3</v>
      </c>
      <c r="B12" s="63"/>
      <c r="C12" s="17" t="s">
        <v>39</v>
      </c>
      <c r="D12" s="64" t="s">
        <v>11</v>
      </c>
      <c r="E12" s="67" t="s">
        <v>12</v>
      </c>
    </row>
    <row r="13" spans="1:14" x14ac:dyDescent="0.3">
      <c r="A13" s="70" t="s">
        <v>4</v>
      </c>
      <c r="B13" s="72" t="s">
        <v>25</v>
      </c>
      <c r="C13" s="74" t="s">
        <v>2</v>
      </c>
      <c r="D13" s="65"/>
      <c r="E13" s="68"/>
    </row>
    <row r="14" spans="1:14" ht="19.5" thickBot="1" x14ac:dyDescent="0.35">
      <c r="A14" s="71"/>
      <c r="B14" s="73"/>
      <c r="C14" s="75"/>
      <c r="D14" s="66"/>
      <c r="E14" s="69"/>
      <c r="G14" s="1" t="s">
        <v>22</v>
      </c>
      <c r="I14" s="1" t="s">
        <v>22</v>
      </c>
      <c r="K14" s="1" t="s">
        <v>23</v>
      </c>
      <c r="L14" s="1" t="s">
        <v>23</v>
      </c>
      <c r="M14" s="1" t="s">
        <v>23</v>
      </c>
    </row>
    <row r="15" spans="1:14" ht="102" customHeight="1" thickBot="1" x14ac:dyDescent="0.35">
      <c r="A15" s="15" t="s">
        <v>52</v>
      </c>
      <c r="B15" s="16" t="s">
        <v>53</v>
      </c>
      <c r="C15" s="14">
        <v>10800</v>
      </c>
      <c r="D15" s="4">
        <v>32</v>
      </c>
      <c r="E15" s="5" t="e">
        <f>D15*#REF!</f>
        <v>#REF!</v>
      </c>
      <c r="G15" s="1">
        <v>28.4</v>
      </c>
      <c r="H15" s="1">
        <f>G15/100*3</f>
        <v>0.85199999999999987</v>
      </c>
      <c r="I15" s="1">
        <f>G15+H15</f>
        <v>29.251999999999999</v>
      </c>
      <c r="J15" s="1" t="e">
        <f>I15*#REF!</f>
        <v>#REF!</v>
      </c>
      <c r="K15" s="1">
        <v>29</v>
      </c>
      <c r="L15" s="1">
        <f>K15/100*3</f>
        <v>0.86999999999999988</v>
      </c>
      <c r="M15" s="1">
        <f>L15+K15</f>
        <v>29.87</v>
      </c>
      <c r="N15" s="1" t="e">
        <f>M15*#REF!</f>
        <v>#REF!</v>
      </c>
    </row>
    <row r="16" spans="1:14" ht="28.5" customHeight="1" x14ac:dyDescent="0.3">
      <c r="A16" s="6" t="s">
        <v>26</v>
      </c>
      <c r="D16" s="1" t="s">
        <v>8</v>
      </c>
      <c r="E16" s="7" t="e">
        <f>SUM(E15:E15)</f>
        <v>#REF!</v>
      </c>
      <c r="J16" s="1" t="e">
        <f>SUM(J15:J15)</f>
        <v>#REF!</v>
      </c>
      <c r="N16" s="1" t="e">
        <f>SUM(N15:N15)</f>
        <v>#REF!</v>
      </c>
    </row>
    <row r="17" spans="1:16" s="9" customFormat="1" x14ac:dyDescent="0.3">
      <c r="A17" s="8" t="s">
        <v>27</v>
      </c>
      <c r="E17" s="10"/>
    </row>
    <row r="18" spans="1:16" x14ac:dyDescent="0.3">
      <c r="A18" s="3" t="s">
        <v>18</v>
      </c>
      <c r="B18" s="1" t="s">
        <v>59</v>
      </c>
    </row>
    <row r="19" spans="1:16" x14ac:dyDescent="0.3">
      <c r="A19" s="3"/>
      <c r="B19" s="1" t="s">
        <v>60</v>
      </c>
    </row>
    <row r="20" spans="1:16" x14ac:dyDescent="0.3">
      <c r="A20" s="3" t="s">
        <v>19</v>
      </c>
      <c r="B20" s="1" t="s">
        <v>55</v>
      </c>
    </row>
    <row r="21" spans="1:16" x14ac:dyDescent="0.3">
      <c r="A21" s="3" t="s">
        <v>20</v>
      </c>
      <c r="B21" s="11" t="s">
        <v>61</v>
      </c>
    </row>
    <row r="22" spans="1:16" x14ac:dyDescent="0.3">
      <c r="A22" s="3"/>
      <c r="B22" s="11" t="s">
        <v>62</v>
      </c>
    </row>
    <row r="23" spans="1:16" x14ac:dyDescent="0.3">
      <c r="A23" s="3"/>
      <c r="B23" s="12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x14ac:dyDescent="0.3">
      <c r="A24" s="1" t="s">
        <v>45</v>
      </c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3"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x14ac:dyDescent="0.3">
      <c r="A26" s="18" t="s">
        <v>58</v>
      </c>
      <c r="B26" s="18"/>
      <c r="C26" s="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</sheetData>
  <mergeCells count="7">
    <mergeCell ref="A6:C6"/>
    <mergeCell ref="A12:B12"/>
    <mergeCell ref="D12:D14"/>
    <mergeCell ref="E12:E14"/>
    <mergeCell ref="A13:A14"/>
    <mergeCell ref="B13:B14"/>
    <mergeCell ref="C13:C1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АИ и ДТ</vt:lpstr>
      <vt:lpstr>Пропан</vt:lpstr>
      <vt:lpstr>'АИ и ДТ'!Область_печати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Крюков Артем Дмитриевич</dc:creator>
  <cp:lastModifiedBy>KOSTYA</cp:lastModifiedBy>
  <cp:lastPrinted>2017-12-18T07:24:35Z</cp:lastPrinted>
  <dcterms:created xsi:type="dcterms:W3CDTF">2012-12-10T04:56:08Z</dcterms:created>
  <dcterms:modified xsi:type="dcterms:W3CDTF">2017-12-18T07:24:37Z</dcterms:modified>
</cp:coreProperties>
</file>