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5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5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5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73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<sst xmlns="http://schemas.openxmlformats.org/spreadsheetml/2006/main" count="104" uniqueCount="73">
  <si>
    <t>№ пп</t>
  </si>
  <si>
    <t>Виды работ</t>
  </si>
  <si>
    <t>Составил___________________________Якубовская Л.Р.</t>
  </si>
  <si>
    <t>УТВЕРЖДАЮ</t>
  </si>
  <si>
    <t>__________________</t>
  </si>
  <si>
    <t>_________________</t>
  </si>
  <si>
    <t>Сметный расчет №</t>
  </si>
  <si>
    <t>Всего:</t>
  </si>
  <si>
    <t>стоимость работ за ед. в руб.  без НДС</t>
  </si>
  <si>
    <t>НДС                 в руб.</t>
  </si>
  <si>
    <t>Итого                  в руб.</t>
  </si>
  <si>
    <t xml:space="preserve">"Водозабор на земельном участке кадастровый паспорт №2343/12/12-558735 от 28.08.12 г. </t>
  </si>
  <si>
    <t>Проект головных водозаборных сооружений производительностью12000м3/сут.</t>
  </si>
  <si>
    <t xml:space="preserve"> Строительные работы.</t>
  </si>
  <si>
    <t xml:space="preserve"> 04-01-15</t>
  </si>
  <si>
    <t>Отопление и вентиляция</t>
  </si>
  <si>
    <t xml:space="preserve"> 03-01-15</t>
  </si>
  <si>
    <t>Электротехническая часть.</t>
  </si>
  <si>
    <t xml:space="preserve"> 05-01-15</t>
  </si>
  <si>
    <t xml:space="preserve"> 06-01-15</t>
  </si>
  <si>
    <t xml:space="preserve"> 07-01-15</t>
  </si>
  <si>
    <t>ИТОГО:</t>
  </si>
  <si>
    <t xml:space="preserve"> 11-01-15</t>
  </si>
  <si>
    <t xml:space="preserve"> 08-01-15</t>
  </si>
  <si>
    <t xml:space="preserve"> 09-01-15</t>
  </si>
  <si>
    <t xml:space="preserve"> 12-01-15</t>
  </si>
  <si>
    <t xml:space="preserve"> 13-01-15</t>
  </si>
  <si>
    <t xml:space="preserve"> 10-01-15</t>
  </si>
  <si>
    <t xml:space="preserve"> 14-01-15</t>
  </si>
  <si>
    <t>Монтаж технологического оборудования</t>
  </si>
  <si>
    <t xml:space="preserve"> 06-11-15</t>
  </si>
  <si>
    <t xml:space="preserve"> 10-11-15</t>
  </si>
  <si>
    <t>Водопроводная насосная станция 1-го подъема  (П6-П10.).</t>
  </si>
  <si>
    <t>Водопроводная насосная станция 1-го подъема  (П11-П15.).</t>
  </si>
  <si>
    <t>Водопроводная насосная станция 1-го подъема  (П1-П5.).</t>
  </si>
  <si>
    <t xml:space="preserve"> 14-11-15</t>
  </si>
  <si>
    <t>Водопроводная насосная станция 1-го подъема  (П16-П20.).</t>
  </si>
  <si>
    <t xml:space="preserve"> 15-01-15</t>
  </si>
  <si>
    <t xml:space="preserve"> 16-01-15</t>
  </si>
  <si>
    <t xml:space="preserve"> 17-01-15</t>
  </si>
  <si>
    <t xml:space="preserve"> 18-01-15</t>
  </si>
  <si>
    <t>Водовод от скважин П16-П20 (поз.24)  до насосной станции  1-подъема</t>
  </si>
  <si>
    <t xml:space="preserve"> 18-11-15</t>
  </si>
  <si>
    <t>Водовод от скважин П6-П10 (поз.22) до насосной станции  1-подъема</t>
  </si>
  <si>
    <t>Водовод от скважин П1-П5  (поз.21)до насосной станции  1-подъема</t>
  </si>
  <si>
    <t>Водовод от скважин П11-П15 (поз.23) до насосной станции  1-подъема</t>
  </si>
  <si>
    <t xml:space="preserve"> 19-01-15</t>
  </si>
  <si>
    <t>Наружные водоводы.</t>
  </si>
  <si>
    <t>Водопроводная насосная станция 2-го подъема и электролизная.</t>
  </si>
  <si>
    <t xml:space="preserve"> 10-02-15</t>
  </si>
  <si>
    <t xml:space="preserve"> 11-02-15</t>
  </si>
  <si>
    <t xml:space="preserve"> 12-02-15</t>
  </si>
  <si>
    <t>Водопровод и канализация.</t>
  </si>
  <si>
    <t xml:space="preserve"> 13-02-15</t>
  </si>
  <si>
    <t xml:space="preserve"> 13-12-15</t>
  </si>
  <si>
    <t xml:space="preserve"> 18-02-15</t>
  </si>
  <si>
    <t xml:space="preserve"> 17-02-15</t>
  </si>
  <si>
    <t xml:space="preserve"> 20-02-15</t>
  </si>
  <si>
    <t xml:space="preserve"> 19-02-15</t>
  </si>
  <si>
    <t>Контрольно-пропускной пункт (Проходная)</t>
  </si>
  <si>
    <t>Здание административно-бытового корпуса с лабораторией</t>
  </si>
  <si>
    <t xml:space="preserve"> 21-02-15</t>
  </si>
  <si>
    <t xml:space="preserve"> 22-02-15</t>
  </si>
  <si>
    <t xml:space="preserve"> 23-02-15</t>
  </si>
  <si>
    <t xml:space="preserve"> 24-02-15</t>
  </si>
  <si>
    <t>21-01-15</t>
  </si>
  <si>
    <t>Внутриплощадочные сети 0,4 кв и наружное освещение территории</t>
  </si>
  <si>
    <t>Сводный сметный расчет   № 01-25-26</t>
  </si>
  <si>
    <t>Монтаж Фильтров-поглотителей (2шт)</t>
  </si>
  <si>
    <t>09-03-15-07</t>
  </si>
  <si>
    <t>09-03-15-03</t>
  </si>
  <si>
    <t>Утройство наружной канализации</t>
  </si>
  <si>
    <t>"____"______2015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</si>
</sst>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9" fillId="0" borderId="0" xfId="2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6" applyFont="1" applyBorder="1">
      <alignment horizontal="center" wrapText="1"/>
      <protection/>
    </xf>
    <xf numFmtId="0" fontId="11" fillId="0" borderId="3" xfId="26" applyFont="1" applyBorder="1">
      <alignment horizontal="center" wrapText="1"/>
      <protection/>
    </xf>
    <xf numFmtId="0" fontId="11" fillId="0" borderId="4" xfId="26" applyFont="1" applyBorder="1">
      <alignment horizontal="center" wrapText="1"/>
      <protection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2" applyFont="1">
      <alignment horizontal="left" vertical="top"/>
      <protection/>
    </xf>
    <xf numFmtId="0" fontId="11" fillId="0" borderId="0" xfId="2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14" fontId="11" fillId="0" borderId="5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right" vertical="top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left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14" fillId="0" borderId="5" xfId="0" applyNumberFormat="1" applyFont="1" applyBorder="1" applyAlignment="1">
      <alignment horizontal="center" vertical="top" wrapText="1"/>
    </xf>
    <xf numFmtId="0" fontId="14" fillId="0" borderId="5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right" vertical="top" wrapText="1"/>
    </xf>
  </cellXfs>
  <cellStyles count="20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Followed Hyperlink" xfId="23"/>
    <cellStyle name="Percent" xfId="24"/>
    <cellStyle name="РесСмета" xfId="25"/>
    <cellStyle name="СводкаСтоимРаб" xfId="26"/>
    <cellStyle name="СводРасч" xfId="27"/>
    <cellStyle name="Список ресурсов" xfId="28"/>
    <cellStyle name="Титул" xfId="29"/>
    <cellStyle name="Comma" xfId="30"/>
    <cellStyle name="Comma [0]" xfId="31"/>
    <cellStyle name="Хвост" xfId="32"/>
    <cellStyle name="Экспертиза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workbookViewId="0" topLeftCell="A1">
      <selection activeCell="J9" sqref="J9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45.00390625" style="1" customWidth="1"/>
    <col min="4" max="4" width="12.875" style="1" customWidth="1"/>
    <col min="5" max="5" width="14.375" style="9" customWidth="1"/>
    <col min="6" max="6" width="16.75390625" style="0" customWidth="1"/>
    <col min="7" max="7" width="10.00390625" style="0" bestFit="1" customWidth="1"/>
    <col min="8" max="8" width="19.75390625" style="0" customWidth="1"/>
  </cols>
  <sheetData>
    <row r="1" spans="1:5" s="10" customFormat="1" ht="15.75">
      <c r="A1" s="4"/>
      <c r="B1" s="34"/>
      <c r="C1" s="15"/>
      <c r="D1" s="35"/>
      <c r="E1" s="15"/>
    </row>
    <row r="2" spans="1:6" s="10" customFormat="1" ht="15.75" customHeight="1">
      <c r="A2" s="4"/>
      <c r="B2" s="34"/>
      <c r="C2" s="15"/>
      <c r="D2" s="35"/>
      <c r="E2" s="37"/>
      <c r="F2" s="10" t="s">
        <v>3</v>
      </c>
    </row>
    <row r="3" spans="1:6" s="10" customFormat="1" ht="15.75" customHeight="1">
      <c r="A3" s="4"/>
      <c r="B3" s="34"/>
      <c r="C3" s="15"/>
      <c r="D3" s="36"/>
      <c r="E3" s="38"/>
      <c r="F3" s="10" t="s">
        <v>4</v>
      </c>
    </row>
    <row r="4" spans="1:6" s="10" customFormat="1" ht="15.75">
      <c r="A4" s="4"/>
      <c r="B4" s="34"/>
      <c r="C4" s="15"/>
      <c r="D4" s="36"/>
      <c r="E4" s="16"/>
      <c r="F4" s="10" t="s">
        <v>5</v>
      </c>
    </row>
    <row r="5" spans="1:6" s="10" customFormat="1" ht="15">
      <c r="A5" s="4"/>
      <c r="B5" s="13"/>
      <c r="C5" s="4"/>
      <c r="D5" s="6"/>
      <c r="E5" s="7"/>
      <c r="F5" s="10" t="s">
        <v>72</v>
      </c>
    </row>
    <row r="6" spans="1:5" s="10" customFormat="1" ht="15">
      <c r="A6" s="4"/>
      <c r="B6" s="13"/>
      <c r="C6" s="4"/>
      <c r="D6" s="6"/>
      <c r="E6" s="7"/>
    </row>
    <row r="7" spans="1:5" s="10" customFormat="1" ht="18.75">
      <c r="A7" s="4"/>
      <c r="B7" s="4"/>
      <c r="C7" s="14" t="s">
        <v>67</v>
      </c>
      <c r="D7" s="5"/>
      <c r="E7" s="8"/>
    </row>
    <row r="8" spans="1:5" s="10" customFormat="1" ht="18.75">
      <c r="A8" s="4"/>
      <c r="B8" s="4"/>
      <c r="C8" s="14"/>
      <c r="D8" s="5"/>
      <c r="E8" s="8"/>
    </row>
    <row r="9" spans="1:15" s="47" customFormat="1" ht="12.75" customHeight="1">
      <c r="A9" s="44"/>
      <c r="B9" s="67" t="s">
        <v>11</v>
      </c>
      <c r="C9" s="67"/>
      <c r="D9" s="67"/>
      <c r="E9" s="67"/>
      <c r="F9" s="67"/>
      <c r="G9" s="67"/>
      <c r="H9" s="67"/>
      <c r="I9" s="48"/>
      <c r="J9" s="48"/>
      <c r="K9" s="45"/>
      <c r="L9" s="46"/>
      <c r="M9" s="46"/>
      <c r="N9" s="46"/>
      <c r="O9" s="46"/>
    </row>
    <row r="10" spans="1:15" s="47" customFormat="1" ht="12.75" customHeight="1">
      <c r="A10" s="44"/>
      <c r="B10" s="67" t="s">
        <v>12</v>
      </c>
      <c r="C10" s="67"/>
      <c r="D10" s="67"/>
      <c r="E10" s="67"/>
      <c r="F10" s="67"/>
      <c r="G10" s="67"/>
      <c r="H10" s="67"/>
      <c r="I10" s="45"/>
      <c r="J10" s="45"/>
      <c r="K10" s="45"/>
      <c r="L10" s="46"/>
      <c r="M10" s="46"/>
      <c r="N10" s="46"/>
      <c r="O10" s="46"/>
    </row>
    <row r="11" spans="1:5" s="43" customFormat="1" ht="7.5" customHeight="1">
      <c r="A11" s="15"/>
      <c r="B11" s="41"/>
      <c r="C11" s="15"/>
      <c r="D11" s="34"/>
      <c r="E11" s="42"/>
    </row>
    <row r="12" ht="13.5" customHeight="1" thickBot="1"/>
    <row r="13" spans="1:6" ht="30.75" customHeight="1">
      <c r="A13" s="58" t="s">
        <v>0</v>
      </c>
      <c r="B13" s="62" t="s">
        <v>6</v>
      </c>
      <c r="C13" s="60" t="s">
        <v>1</v>
      </c>
      <c r="D13" s="60" t="s">
        <v>8</v>
      </c>
      <c r="E13" s="60" t="s">
        <v>9</v>
      </c>
      <c r="F13" s="62" t="s">
        <v>10</v>
      </c>
    </row>
    <row r="14" spans="1:6" ht="27.75" customHeight="1">
      <c r="A14" s="59"/>
      <c r="B14" s="63"/>
      <c r="C14" s="61"/>
      <c r="D14" s="61"/>
      <c r="E14" s="61"/>
      <c r="F14" s="63"/>
    </row>
    <row r="15" spans="1:13" ht="16.5" thickBot="1">
      <c r="A15" s="17">
        <v>1</v>
      </c>
      <c r="B15" s="19">
        <v>2</v>
      </c>
      <c r="C15" s="18">
        <v>3</v>
      </c>
      <c r="D15" s="18">
        <v>4</v>
      </c>
      <c r="E15" s="18">
        <v>5</v>
      </c>
      <c r="F15" s="19">
        <v>6</v>
      </c>
      <c r="G15" s="12"/>
      <c r="H15" s="12"/>
      <c r="I15" s="12"/>
      <c r="J15" s="12"/>
      <c r="K15" s="12"/>
      <c r="L15" s="12"/>
      <c r="M15" s="12"/>
    </row>
    <row r="16" spans="1:14" ht="33" customHeight="1">
      <c r="A16" s="20"/>
      <c r="B16" s="39"/>
      <c r="C16" s="50" t="s">
        <v>34</v>
      </c>
      <c r="D16" s="20"/>
      <c r="E16" s="20"/>
      <c r="F16" s="22"/>
      <c r="G16" s="2"/>
      <c r="H16" s="3"/>
      <c r="I16" s="11"/>
      <c r="J16" s="3"/>
      <c r="K16" s="3"/>
      <c r="L16" s="3"/>
      <c r="M16" s="3"/>
      <c r="N16" s="3"/>
    </row>
    <row r="17" spans="1:14" ht="33" customHeight="1">
      <c r="A17" s="20">
        <v>1</v>
      </c>
      <c r="B17" s="51" t="s">
        <v>16</v>
      </c>
      <c r="C17" s="21" t="s">
        <v>13</v>
      </c>
      <c r="D17" s="52">
        <v>879432.4</v>
      </c>
      <c r="E17" s="52">
        <f>D17*0.18</f>
        <v>158297.832</v>
      </c>
      <c r="F17" s="52">
        <f>D17+E17</f>
        <v>1037730.2320000001</v>
      </c>
      <c r="G17" s="2"/>
      <c r="H17" s="3"/>
      <c r="I17" s="11"/>
      <c r="J17" s="3"/>
      <c r="K17" s="3"/>
      <c r="L17" s="3"/>
      <c r="M17" s="3"/>
      <c r="N17" s="3"/>
    </row>
    <row r="18" spans="1:14" ht="33" customHeight="1">
      <c r="A18" s="20">
        <v>2</v>
      </c>
      <c r="B18" s="51" t="s">
        <v>14</v>
      </c>
      <c r="C18" s="21" t="s">
        <v>15</v>
      </c>
      <c r="D18" s="20">
        <v>19911.99</v>
      </c>
      <c r="E18" s="52">
        <f aca="true" t="shared" si="0" ref="E18:E35">D18*0.18</f>
        <v>3584.1582000000003</v>
      </c>
      <c r="F18" s="52">
        <f>D18+E18</f>
        <v>23496.148200000003</v>
      </c>
      <c r="G18" s="2"/>
      <c r="H18" s="3"/>
      <c r="I18" s="11"/>
      <c r="J18" s="3"/>
      <c r="K18" s="3"/>
      <c r="L18" s="3"/>
      <c r="M18" s="3"/>
      <c r="N18" s="3"/>
    </row>
    <row r="19" spans="1:14" ht="33" customHeight="1">
      <c r="A19" s="20">
        <v>3</v>
      </c>
      <c r="B19" s="51" t="s">
        <v>18</v>
      </c>
      <c r="C19" s="21" t="s">
        <v>17</v>
      </c>
      <c r="D19" s="20">
        <v>371937.6</v>
      </c>
      <c r="E19" s="52">
        <f t="shared" si="0"/>
        <v>66948.768</v>
      </c>
      <c r="F19" s="52">
        <f>D19+E19</f>
        <v>438886.36799999996</v>
      </c>
      <c r="G19" s="2"/>
      <c r="H19" s="3"/>
      <c r="I19" s="11"/>
      <c r="J19" s="3"/>
      <c r="K19" s="3"/>
      <c r="L19" s="3"/>
      <c r="M19" s="3"/>
      <c r="N19" s="3"/>
    </row>
    <row r="20" spans="1:14" ht="33" customHeight="1">
      <c r="A20" s="20">
        <v>4</v>
      </c>
      <c r="B20" s="51" t="s">
        <v>19</v>
      </c>
      <c r="C20" s="21" t="s">
        <v>44</v>
      </c>
      <c r="D20" s="20">
        <v>888121.31</v>
      </c>
      <c r="E20" s="52">
        <f t="shared" si="0"/>
        <v>159861.8358</v>
      </c>
      <c r="F20" s="52">
        <f>D20+E20</f>
        <v>1047983.1458</v>
      </c>
      <c r="G20" s="2"/>
      <c r="H20" s="3"/>
      <c r="I20" s="11"/>
      <c r="J20" s="3"/>
      <c r="K20" s="3"/>
      <c r="L20" s="3"/>
      <c r="M20" s="3"/>
      <c r="N20" s="3"/>
    </row>
    <row r="21" spans="1:14" ht="33" customHeight="1">
      <c r="A21" s="20">
        <v>5</v>
      </c>
      <c r="B21" s="51" t="s">
        <v>30</v>
      </c>
      <c r="C21" s="21" t="s">
        <v>29</v>
      </c>
      <c r="D21" s="20">
        <v>1012551.72</v>
      </c>
      <c r="E21" s="52">
        <f t="shared" si="0"/>
        <v>182259.30959999998</v>
      </c>
      <c r="F21" s="52">
        <f>D21+E21</f>
        <v>1194811.0296</v>
      </c>
      <c r="G21" s="2"/>
      <c r="H21" s="3"/>
      <c r="I21" s="11"/>
      <c r="J21" s="3"/>
      <c r="K21" s="3"/>
      <c r="L21" s="3"/>
      <c r="M21" s="3"/>
      <c r="N21" s="3"/>
    </row>
    <row r="22" spans="1:14" ht="18" customHeight="1">
      <c r="A22" s="20"/>
      <c r="B22" s="55" t="s">
        <v>21</v>
      </c>
      <c r="C22" s="49"/>
      <c r="D22" s="54">
        <f>D17+D18+D19+D20+D21</f>
        <v>3171955.0199999996</v>
      </c>
      <c r="E22" s="54">
        <f>E17+E18+E19+E20+E21</f>
        <v>570951.9036</v>
      </c>
      <c r="F22" s="54">
        <f>F17+F18+F19+F20+F21</f>
        <v>3742906.9236000003</v>
      </c>
      <c r="G22" s="2"/>
      <c r="H22" s="3"/>
      <c r="I22" s="11"/>
      <c r="J22" s="3"/>
      <c r="K22" s="3"/>
      <c r="L22" s="3"/>
      <c r="M22" s="3"/>
      <c r="N22" s="3"/>
    </row>
    <row r="23" spans="1:14" ht="33" customHeight="1">
      <c r="A23" s="20"/>
      <c r="B23" s="39"/>
      <c r="C23" s="50" t="s">
        <v>32</v>
      </c>
      <c r="D23" s="20"/>
      <c r="E23" s="20"/>
      <c r="F23" s="22"/>
      <c r="G23" s="2"/>
      <c r="H23" s="3"/>
      <c r="I23" s="11"/>
      <c r="J23" s="3"/>
      <c r="K23" s="3"/>
      <c r="L23" s="3"/>
      <c r="M23" s="3"/>
      <c r="N23" s="3"/>
    </row>
    <row r="24" spans="1:14" ht="33" customHeight="1">
      <c r="A24" s="20">
        <v>6</v>
      </c>
      <c r="B24" s="51" t="s">
        <v>20</v>
      </c>
      <c r="C24" s="21" t="s">
        <v>13</v>
      </c>
      <c r="D24" s="52">
        <v>879432.4</v>
      </c>
      <c r="E24" s="52">
        <f>D24*0.18</f>
        <v>158297.832</v>
      </c>
      <c r="F24" s="52">
        <f>D24+E24</f>
        <v>1037730.2320000001</v>
      </c>
      <c r="G24" s="2"/>
      <c r="H24" s="3"/>
      <c r="I24" s="11"/>
      <c r="J24" s="3"/>
      <c r="K24" s="3"/>
      <c r="L24" s="3"/>
      <c r="M24" s="3"/>
      <c r="N24" s="3"/>
    </row>
    <row r="25" spans="1:14" ht="33" customHeight="1">
      <c r="A25" s="20">
        <v>7</v>
      </c>
      <c r="B25" s="51" t="s">
        <v>23</v>
      </c>
      <c r="C25" s="21" t="s">
        <v>15</v>
      </c>
      <c r="D25" s="20">
        <v>19911.99</v>
      </c>
      <c r="E25" s="52">
        <f t="shared" si="0"/>
        <v>3584.1582000000003</v>
      </c>
      <c r="F25" s="52">
        <f>D25+E25</f>
        <v>23496.148200000003</v>
      </c>
      <c r="G25" s="2"/>
      <c r="H25" s="3"/>
      <c r="I25" s="11"/>
      <c r="J25" s="3"/>
      <c r="K25" s="3"/>
      <c r="L25" s="3"/>
      <c r="M25" s="3"/>
      <c r="N25" s="3"/>
    </row>
    <row r="26" spans="1:14" ht="33" customHeight="1">
      <c r="A26" s="20">
        <v>8</v>
      </c>
      <c r="B26" s="51" t="s">
        <v>24</v>
      </c>
      <c r="C26" s="21" t="s">
        <v>17</v>
      </c>
      <c r="D26" s="20">
        <v>371937.6</v>
      </c>
      <c r="E26" s="52">
        <f t="shared" si="0"/>
        <v>66948.768</v>
      </c>
      <c r="F26" s="52">
        <f>D26+E26</f>
        <v>438886.36799999996</v>
      </c>
      <c r="G26" s="2"/>
      <c r="H26" s="3"/>
      <c r="I26" s="11"/>
      <c r="J26" s="3"/>
      <c r="K26" s="3"/>
      <c r="L26" s="3"/>
      <c r="M26" s="3"/>
      <c r="N26" s="3"/>
    </row>
    <row r="27" spans="1:14" ht="33" customHeight="1">
      <c r="A27" s="20">
        <v>9</v>
      </c>
      <c r="B27" s="51" t="s">
        <v>27</v>
      </c>
      <c r="C27" s="21" t="s">
        <v>43</v>
      </c>
      <c r="D27" s="20">
        <v>895373.47</v>
      </c>
      <c r="E27" s="52">
        <f t="shared" si="0"/>
        <v>161167.2246</v>
      </c>
      <c r="F27" s="52">
        <f>D27+E27</f>
        <v>1056540.6946</v>
      </c>
      <c r="G27" s="2"/>
      <c r="H27" s="3"/>
      <c r="I27" s="11"/>
      <c r="J27" s="3"/>
      <c r="K27" s="3"/>
      <c r="L27" s="3"/>
      <c r="M27" s="3"/>
      <c r="N27" s="3"/>
    </row>
    <row r="28" spans="1:14" ht="33" customHeight="1">
      <c r="A28" s="20">
        <v>10</v>
      </c>
      <c r="B28" s="51" t="s">
        <v>31</v>
      </c>
      <c r="C28" s="21" t="s">
        <v>29</v>
      </c>
      <c r="D28" s="20">
        <v>1012551.72</v>
      </c>
      <c r="E28" s="52">
        <f t="shared" si="0"/>
        <v>182259.30959999998</v>
      </c>
      <c r="F28" s="52">
        <f>D28+E28</f>
        <v>1194811.0296</v>
      </c>
      <c r="G28" s="2"/>
      <c r="H28" s="3"/>
      <c r="I28" s="11"/>
      <c r="J28" s="3"/>
      <c r="K28" s="3"/>
      <c r="L28" s="3"/>
      <c r="M28" s="3"/>
      <c r="N28" s="3"/>
    </row>
    <row r="29" spans="1:14" ht="15.75" customHeight="1">
      <c r="A29" s="20"/>
      <c r="B29" s="55" t="s">
        <v>21</v>
      </c>
      <c r="C29" s="49"/>
      <c r="D29" s="54">
        <f>D24+D25+D26+D27+D28</f>
        <v>3179207.1799999997</v>
      </c>
      <c r="E29" s="54">
        <f>E24+E25+E26+E27+E28</f>
        <v>572257.2923999999</v>
      </c>
      <c r="F29" s="54">
        <f>F24+F25+F26+F27+F28</f>
        <v>3751464.4724000003</v>
      </c>
      <c r="G29" s="2"/>
      <c r="H29" s="3"/>
      <c r="I29" s="11"/>
      <c r="J29" s="3"/>
      <c r="K29" s="3"/>
      <c r="L29" s="3"/>
      <c r="M29" s="3"/>
      <c r="N29" s="3"/>
    </row>
    <row r="30" spans="1:14" ht="33" customHeight="1">
      <c r="A30" s="20"/>
      <c r="B30" s="39"/>
      <c r="C30" s="50" t="s">
        <v>33</v>
      </c>
      <c r="D30" s="20"/>
      <c r="E30" s="20"/>
      <c r="F30" s="22"/>
      <c r="G30" s="2"/>
      <c r="H30" s="3"/>
      <c r="I30" s="11"/>
      <c r="J30" s="3"/>
      <c r="K30" s="3"/>
      <c r="L30" s="3"/>
      <c r="M30" s="3"/>
      <c r="N30" s="3"/>
    </row>
    <row r="31" spans="1:14" ht="33" customHeight="1">
      <c r="A31" s="20">
        <v>11</v>
      </c>
      <c r="B31" s="51" t="s">
        <v>22</v>
      </c>
      <c r="C31" s="21" t="s">
        <v>13</v>
      </c>
      <c r="D31" s="52">
        <v>879432.4</v>
      </c>
      <c r="E31" s="52">
        <f>D31*0.18</f>
        <v>158297.832</v>
      </c>
      <c r="F31" s="52">
        <f>D31+E31</f>
        <v>1037730.2320000001</v>
      </c>
      <c r="G31" s="2"/>
      <c r="H31" s="3"/>
      <c r="I31" s="11"/>
      <c r="J31" s="3"/>
      <c r="K31" s="3"/>
      <c r="L31" s="3"/>
      <c r="M31" s="3"/>
      <c r="N31" s="3"/>
    </row>
    <row r="32" spans="1:14" ht="33" customHeight="1">
      <c r="A32" s="20">
        <v>12</v>
      </c>
      <c r="B32" s="51" t="s">
        <v>25</v>
      </c>
      <c r="C32" s="21" t="s">
        <v>15</v>
      </c>
      <c r="D32" s="20">
        <v>19911.99</v>
      </c>
      <c r="E32" s="52">
        <f t="shared" si="0"/>
        <v>3584.1582000000003</v>
      </c>
      <c r="F32" s="52">
        <f>D32+E32</f>
        <v>23496.148200000003</v>
      </c>
      <c r="G32" s="2"/>
      <c r="H32" s="3"/>
      <c r="I32" s="11"/>
      <c r="J32" s="3"/>
      <c r="K32" s="3"/>
      <c r="L32" s="3"/>
      <c r="M32" s="3"/>
      <c r="N32" s="3"/>
    </row>
    <row r="33" spans="1:14" ht="33" customHeight="1">
      <c r="A33" s="20">
        <v>13</v>
      </c>
      <c r="B33" s="51" t="s">
        <v>26</v>
      </c>
      <c r="C33" s="21" t="s">
        <v>17</v>
      </c>
      <c r="D33" s="20">
        <v>371937.6</v>
      </c>
      <c r="E33" s="52">
        <f t="shared" si="0"/>
        <v>66948.768</v>
      </c>
      <c r="F33" s="52">
        <f>D33+E33</f>
        <v>438886.36799999996</v>
      </c>
      <c r="G33" s="2"/>
      <c r="H33" s="3"/>
      <c r="I33" s="11"/>
      <c r="J33" s="3"/>
      <c r="K33" s="3"/>
      <c r="L33" s="3"/>
      <c r="M33" s="3"/>
      <c r="N33" s="3"/>
    </row>
    <row r="34" spans="1:14" ht="33" customHeight="1">
      <c r="A34" s="20">
        <v>14</v>
      </c>
      <c r="B34" s="51" t="s">
        <v>28</v>
      </c>
      <c r="C34" s="21" t="s">
        <v>45</v>
      </c>
      <c r="D34" s="20">
        <v>923545.52</v>
      </c>
      <c r="E34" s="52">
        <f t="shared" si="0"/>
        <v>166238.1936</v>
      </c>
      <c r="F34" s="52">
        <f>D34+E34</f>
        <v>1089783.7136</v>
      </c>
      <c r="G34" s="2"/>
      <c r="H34" s="3"/>
      <c r="I34" s="11"/>
      <c r="J34" s="3"/>
      <c r="K34" s="3"/>
      <c r="L34" s="3"/>
      <c r="M34" s="3"/>
      <c r="N34" s="3"/>
    </row>
    <row r="35" spans="1:14" ht="33" customHeight="1">
      <c r="A35" s="20">
        <v>15</v>
      </c>
      <c r="B35" s="51" t="s">
        <v>35</v>
      </c>
      <c r="C35" s="21" t="s">
        <v>29</v>
      </c>
      <c r="D35" s="20">
        <v>1012551.72</v>
      </c>
      <c r="E35" s="52">
        <f t="shared" si="0"/>
        <v>182259.30959999998</v>
      </c>
      <c r="F35" s="52">
        <f>D35+E35</f>
        <v>1194811.0296</v>
      </c>
      <c r="G35" s="2"/>
      <c r="H35" s="3"/>
      <c r="I35" s="11"/>
      <c r="J35" s="3"/>
      <c r="K35" s="3"/>
      <c r="L35" s="3"/>
      <c r="M35" s="3"/>
      <c r="N35" s="3"/>
    </row>
    <row r="36" spans="1:14" ht="15.75" customHeight="1">
      <c r="A36" s="20"/>
      <c r="B36" s="55" t="s">
        <v>21</v>
      </c>
      <c r="C36" s="49"/>
      <c r="D36" s="54">
        <f>D31+D32+D33+D34+D35</f>
        <v>3207379.2299999995</v>
      </c>
      <c r="E36" s="54">
        <f>E31+E32+E33+E34+E35</f>
        <v>577328.2614</v>
      </c>
      <c r="F36" s="54">
        <f>F31+F32+F33+F34+F35</f>
        <v>3784707.4913999997</v>
      </c>
      <c r="G36" s="2"/>
      <c r="H36" s="3"/>
      <c r="I36" s="11"/>
      <c r="J36" s="3"/>
      <c r="K36" s="3"/>
      <c r="L36" s="3"/>
      <c r="M36" s="3"/>
      <c r="N36" s="3"/>
    </row>
    <row r="37" spans="1:14" ht="33" customHeight="1">
      <c r="A37" s="20"/>
      <c r="B37" s="39"/>
      <c r="C37" s="50" t="s">
        <v>36</v>
      </c>
      <c r="D37" s="20"/>
      <c r="E37" s="20"/>
      <c r="F37" s="22"/>
      <c r="G37" s="2"/>
      <c r="H37" s="3"/>
      <c r="I37" s="11"/>
      <c r="J37" s="3"/>
      <c r="K37" s="3"/>
      <c r="L37" s="3"/>
      <c r="M37" s="3"/>
      <c r="N37" s="3"/>
    </row>
    <row r="38" spans="1:14" ht="33" customHeight="1">
      <c r="A38" s="20">
        <v>16</v>
      </c>
      <c r="B38" s="51" t="s">
        <v>37</v>
      </c>
      <c r="C38" s="21" t="s">
        <v>13</v>
      </c>
      <c r="D38" s="52">
        <v>879432.4</v>
      </c>
      <c r="E38" s="52">
        <f>D38*0.18</f>
        <v>158297.832</v>
      </c>
      <c r="F38" s="52">
        <f>D38+E38</f>
        <v>1037730.2320000001</v>
      </c>
      <c r="G38" s="2"/>
      <c r="H38" s="3"/>
      <c r="I38" s="11"/>
      <c r="J38" s="3"/>
      <c r="K38" s="3"/>
      <c r="L38" s="3"/>
      <c r="M38" s="3"/>
      <c r="N38" s="3"/>
    </row>
    <row r="39" spans="1:14" ht="33" customHeight="1">
      <c r="A39" s="20">
        <v>17</v>
      </c>
      <c r="B39" s="51" t="s">
        <v>38</v>
      </c>
      <c r="C39" s="21" t="s">
        <v>15</v>
      </c>
      <c r="D39" s="20">
        <v>19911.99</v>
      </c>
      <c r="E39" s="52">
        <f>D39*0.18</f>
        <v>3584.1582000000003</v>
      </c>
      <c r="F39" s="52">
        <f>D39+E39</f>
        <v>23496.148200000003</v>
      </c>
      <c r="G39" s="2"/>
      <c r="H39" s="3"/>
      <c r="I39" s="11"/>
      <c r="J39" s="3"/>
      <c r="K39" s="3"/>
      <c r="L39" s="3"/>
      <c r="M39" s="3"/>
      <c r="N39" s="3"/>
    </row>
    <row r="40" spans="1:14" ht="33" customHeight="1">
      <c r="A40" s="20">
        <v>18</v>
      </c>
      <c r="B40" s="51" t="s">
        <v>39</v>
      </c>
      <c r="C40" s="21" t="s">
        <v>17</v>
      </c>
      <c r="D40" s="20">
        <v>371937.6</v>
      </c>
      <c r="E40" s="52">
        <f>D40*0.18</f>
        <v>66948.768</v>
      </c>
      <c r="F40" s="52">
        <f>D40+E40</f>
        <v>438886.36799999996</v>
      </c>
      <c r="G40" s="2"/>
      <c r="H40" s="3"/>
      <c r="I40" s="11"/>
      <c r="J40" s="3"/>
      <c r="K40" s="3"/>
      <c r="L40" s="3"/>
      <c r="M40" s="3"/>
      <c r="N40" s="3"/>
    </row>
    <row r="41" spans="1:14" ht="33" customHeight="1">
      <c r="A41" s="20">
        <v>19</v>
      </c>
      <c r="B41" s="51" t="s">
        <v>40</v>
      </c>
      <c r="C41" s="21" t="s">
        <v>41</v>
      </c>
      <c r="D41" s="20">
        <v>916779.13</v>
      </c>
      <c r="E41" s="52">
        <f>D41*0.18</f>
        <v>165020.2434</v>
      </c>
      <c r="F41" s="52">
        <f>D41+E41</f>
        <v>1081799.3734</v>
      </c>
      <c r="G41" s="2"/>
      <c r="H41" s="3"/>
      <c r="I41" s="11"/>
      <c r="J41" s="3"/>
      <c r="K41" s="3"/>
      <c r="L41" s="3"/>
      <c r="M41" s="3"/>
      <c r="N41" s="3"/>
    </row>
    <row r="42" spans="1:14" ht="33" customHeight="1">
      <c r="A42" s="20">
        <v>20</v>
      </c>
      <c r="B42" s="51" t="s">
        <v>42</v>
      </c>
      <c r="C42" s="21" t="s">
        <v>29</v>
      </c>
      <c r="D42" s="20">
        <v>1012551.72</v>
      </c>
      <c r="E42" s="52">
        <f>D42*0.18</f>
        <v>182259.30959999998</v>
      </c>
      <c r="F42" s="52">
        <f>D42+E42</f>
        <v>1194811.0296</v>
      </c>
      <c r="G42" s="2"/>
      <c r="H42" s="3"/>
      <c r="I42" s="11"/>
      <c r="J42" s="3"/>
      <c r="K42" s="3"/>
      <c r="L42" s="3"/>
      <c r="M42" s="3"/>
      <c r="N42" s="3"/>
    </row>
    <row r="43" spans="1:14" ht="15.75" customHeight="1">
      <c r="A43" s="20"/>
      <c r="B43" s="55" t="s">
        <v>21</v>
      </c>
      <c r="C43" s="49"/>
      <c r="D43" s="54">
        <f>D38+D39+D40+D41+D42</f>
        <v>3200612.84</v>
      </c>
      <c r="E43" s="54">
        <f>E38+E39+E40+E41+E42</f>
        <v>576110.3111999999</v>
      </c>
      <c r="F43" s="54">
        <f>F38+F39+F40+F41+F42</f>
        <v>3776723.1512</v>
      </c>
      <c r="G43" s="2"/>
      <c r="H43" s="3"/>
      <c r="I43" s="11"/>
      <c r="J43" s="3"/>
      <c r="K43" s="3"/>
      <c r="L43" s="3"/>
      <c r="M43" s="3"/>
      <c r="N43" s="3"/>
    </row>
    <row r="44" spans="1:14" ht="33" customHeight="1">
      <c r="A44" s="20"/>
      <c r="B44" s="39"/>
      <c r="C44" s="50" t="s">
        <v>48</v>
      </c>
      <c r="D44" s="20"/>
      <c r="E44" s="20"/>
      <c r="F44" s="22"/>
      <c r="G44" s="2"/>
      <c r="H44" s="3"/>
      <c r="I44" s="11"/>
      <c r="J44" s="3"/>
      <c r="K44" s="3"/>
      <c r="L44" s="3"/>
      <c r="M44" s="3"/>
      <c r="N44" s="3"/>
    </row>
    <row r="45" spans="1:14" ht="33" customHeight="1">
      <c r="A45" s="20">
        <v>21</v>
      </c>
      <c r="B45" s="51" t="s">
        <v>49</v>
      </c>
      <c r="C45" s="21" t="s">
        <v>13</v>
      </c>
      <c r="D45" s="52">
        <v>5926675.49</v>
      </c>
      <c r="E45" s="52">
        <f>D45*0.18</f>
        <v>1066801.5882</v>
      </c>
      <c r="F45" s="52">
        <f>D45+E45</f>
        <v>6993477.0782</v>
      </c>
      <c r="G45" s="2"/>
      <c r="H45" s="3"/>
      <c r="I45" s="11"/>
      <c r="J45" s="3"/>
      <c r="K45" s="3"/>
      <c r="L45" s="3"/>
      <c r="M45" s="3"/>
      <c r="N45" s="3"/>
    </row>
    <row r="46" spans="1:14" ht="33" customHeight="1">
      <c r="A46" s="20">
        <v>22</v>
      </c>
      <c r="B46" s="51" t="s">
        <v>50</v>
      </c>
      <c r="C46" s="21" t="s">
        <v>15</v>
      </c>
      <c r="D46" s="20">
        <v>623990.98</v>
      </c>
      <c r="E46" s="52">
        <f aca="true" t="shared" si="1" ref="E46:E66">D46*0.18</f>
        <v>112318.3764</v>
      </c>
      <c r="F46" s="52">
        <f>D46+E46</f>
        <v>736309.3563999999</v>
      </c>
      <c r="G46" s="2"/>
      <c r="H46" s="3"/>
      <c r="I46" s="11"/>
      <c r="J46" s="3"/>
      <c r="K46" s="3"/>
      <c r="L46" s="3"/>
      <c r="M46" s="3"/>
      <c r="N46" s="3"/>
    </row>
    <row r="47" spans="1:14" ht="33" customHeight="1">
      <c r="A47" s="20">
        <v>23</v>
      </c>
      <c r="B47" s="51" t="s">
        <v>51</v>
      </c>
      <c r="C47" s="21" t="s">
        <v>52</v>
      </c>
      <c r="D47" s="20">
        <v>16747537.41</v>
      </c>
      <c r="E47" s="52">
        <f t="shared" si="1"/>
        <v>3014556.7338</v>
      </c>
      <c r="F47" s="52">
        <f>D47+E47</f>
        <v>19762094.1438</v>
      </c>
      <c r="G47" s="2"/>
      <c r="H47" s="3"/>
      <c r="I47" s="11"/>
      <c r="J47" s="3"/>
      <c r="K47" s="3"/>
      <c r="L47" s="3"/>
      <c r="M47" s="3"/>
      <c r="N47" s="3"/>
    </row>
    <row r="48" spans="1:14" ht="33" customHeight="1">
      <c r="A48" s="20">
        <v>24</v>
      </c>
      <c r="B48" s="51" t="s">
        <v>53</v>
      </c>
      <c r="C48" s="21" t="s">
        <v>17</v>
      </c>
      <c r="D48" s="20">
        <v>964180.72</v>
      </c>
      <c r="E48" s="52">
        <f t="shared" si="1"/>
        <v>173552.52959999998</v>
      </c>
      <c r="F48" s="52">
        <f>D48+E48</f>
        <v>1137733.2496</v>
      </c>
      <c r="G48" s="2"/>
      <c r="H48" s="3"/>
      <c r="I48" s="11"/>
      <c r="J48" s="3"/>
      <c r="K48" s="3"/>
      <c r="L48" s="3"/>
      <c r="M48" s="3"/>
      <c r="N48" s="3"/>
    </row>
    <row r="49" spans="1:14" ht="33" customHeight="1">
      <c r="A49" s="20">
        <v>25</v>
      </c>
      <c r="B49" s="51" t="s">
        <v>54</v>
      </c>
      <c r="C49" s="21" t="s">
        <v>29</v>
      </c>
      <c r="D49" s="20">
        <v>6410238.61</v>
      </c>
      <c r="E49" s="52">
        <f t="shared" si="1"/>
        <v>1153842.9498</v>
      </c>
      <c r="F49" s="52">
        <f>D49+E49</f>
        <v>7564081.559800001</v>
      </c>
      <c r="G49" s="2"/>
      <c r="H49" s="3"/>
      <c r="I49" s="11"/>
      <c r="J49" s="3"/>
      <c r="K49" s="3"/>
      <c r="L49" s="3"/>
      <c r="M49" s="3"/>
      <c r="N49" s="3"/>
    </row>
    <row r="50" spans="1:14" ht="15.75" customHeight="1">
      <c r="A50" s="20"/>
      <c r="B50" s="55" t="s">
        <v>21</v>
      </c>
      <c r="C50" s="49"/>
      <c r="D50" s="54">
        <f>D45+D46+D47+D48+D49</f>
        <v>30672623.21</v>
      </c>
      <c r="E50" s="54">
        <f>E45+E46+E47+E48+E49</f>
        <v>5521072.1778</v>
      </c>
      <c r="F50" s="54">
        <f>F45+F46+F47+F48+F49</f>
        <v>36193695.3878</v>
      </c>
      <c r="G50" s="2"/>
      <c r="H50" s="3"/>
      <c r="I50" s="11"/>
      <c r="J50" s="3"/>
      <c r="K50" s="3"/>
      <c r="L50" s="3"/>
      <c r="M50" s="3"/>
      <c r="N50" s="3"/>
    </row>
    <row r="51" spans="1:14" ht="15.75" customHeight="1">
      <c r="A51" s="20"/>
      <c r="B51" s="39"/>
      <c r="C51" s="64" t="s">
        <v>59</v>
      </c>
      <c r="D51" s="66"/>
      <c r="E51" s="20"/>
      <c r="F51" s="22"/>
      <c r="G51" s="2"/>
      <c r="H51" s="3"/>
      <c r="I51" s="11"/>
      <c r="J51" s="3"/>
      <c r="K51" s="3"/>
      <c r="L51" s="3"/>
      <c r="M51" s="3"/>
      <c r="N51" s="3"/>
    </row>
    <row r="52" spans="1:14" ht="33" customHeight="1">
      <c r="A52" s="20">
        <v>26</v>
      </c>
      <c r="B52" s="51" t="s">
        <v>56</v>
      </c>
      <c r="C52" s="21" t="s">
        <v>13</v>
      </c>
      <c r="D52" s="52">
        <v>785779.73</v>
      </c>
      <c r="E52" s="52">
        <f>D52*0.18</f>
        <v>141440.35139999999</v>
      </c>
      <c r="F52" s="52">
        <f>D52+E52</f>
        <v>927220.0814</v>
      </c>
      <c r="G52" s="2"/>
      <c r="H52" s="3"/>
      <c r="I52" s="11"/>
      <c r="J52" s="3"/>
      <c r="K52" s="3"/>
      <c r="L52" s="3"/>
      <c r="M52" s="3"/>
      <c r="N52" s="3"/>
    </row>
    <row r="53" spans="1:14" ht="33" customHeight="1">
      <c r="A53" s="20">
        <v>27</v>
      </c>
      <c r="B53" s="51" t="s">
        <v>55</v>
      </c>
      <c r="C53" s="21" t="s">
        <v>15</v>
      </c>
      <c r="D53" s="20">
        <v>38387.03</v>
      </c>
      <c r="E53" s="52">
        <f t="shared" si="1"/>
        <v>6909.6654</v>
      </c>
      <c r="F53" s="52">
        <f>D53+E53</f>
        <v>45296.6954</v>
      </c>
      <c r="G53" s="2"/>
      <c r="H53" s="3"/>
      <c r="I53" s="11"/>
      <c r="J53" s="3"/>
      <c r="K53" s="3"/>
      <c r="L53" s="3"/>
      <c r="M53" s="3"/>
      <c r="N53" s="3"/>
    </row>
    <row r="54" spans="1:14" ht="33" customHeight="1">
      <c r="A54" s="20">
        <v>28</v>
      </c>
      <c r="B54" s="51" t="s">
        <v>58</v>
      </c>
      <c r="C54" s="21" t="s">
        <v>52</v>
      </c>
      <c r="D54" s="20">
        <v>68503.67</v>
      </c>
      <c r="E54" s="52">
        <f t="shared" si="1"/>
        <v>12330.6606</v>
      </c>
      <c r="F54" s="52">
        <f>D54+E54</f>
        <v>80834.3306</v>
      </c>
      <c r="G54" s="2"/>
      <c r="H54" s="3"/>
      <c r="I54" s="11"/>
      <c r="J54" s="3"/>
      <c r="K54" s="3"/>
      <c r="L54" s="3"/>
      <c r="M54" s="3"/>
      <c r="N54" s="3"/>
    </row>
    <row r="55" spans="1:14" ht="33" customHeight="1">
      <c r="A55" s="20">
        <v>29</v>
      </c>
      <c r="B55" s="51" t="s">
        <v>57</v>
      </c>
      <c r="C55" s="21" t="s">
        <v>17</v>
      </c>
      <c r="D55" s="20">
        <v>46681.26</v>
      </c>
      <c r="E55" s="52">
        <f>D55*0.18</f>
        <v>8402.6268</v>
      </c>
      <c r="F55" s="52">
        <f>D55+E55</f>
        <v>55083.8868</v>
      </c>
      <c r="G55" s="2"/>
      <c r="H55" s="3"/>
      <c r="I55" s="11"/>
      <c r="J55" s="3"/>
      <c r="K55" s="3"/>
      <c r="L55" s="3"/>
      <c r="M55" s="3"/>
      <c r="N55" s="3"/>
    </row>
    <row r="56" spans="1:14" ht="15.75" customHeight="1">
      <c r="A56" s="20"/>
      <c r="B56" s="55" t="s">
        <v>21</v>
      </c>
      <c r="C56" s="49"/>
      <c r="D56" s="54">
        <f>D52+D53+D54+D55</f>
        <v>939351.6900000001</v>
      </c>
      <c r="E56" s="54">
        <f>E52+E53+E54+E55</f>
        <v>169083.30419999998</v>
      </c>
      <c r="F56" s="54">
        <f>F52+F53+F54+F55</f>
        <v>1108434.9942</v>
      </c>
      <c r="G56" s="2"/>
      <c r="H56" s="3"/>
      <c r="I56" s="11"/>
      <c r="J56" s="3"/>
      <c r="K56" s="3"/>
      <c r="L56" s="3"/>
      <c r="M56" s="3"/>
      <c r="N56" s="3"/>
    </row>
    <row r="57" spans="1:14" ht="15.75" customHeight="1">
      <c r="A57" s="20"/>
      <c r="B57" s="39"/>
      <c r="C57" s="64" t="s">
        <v>60</v>
      </c>
      <c r="D57" s="65"/>
      <c r="E57" s="66"/>
      <c r="F57" s="22"/>
      <c r="G57" s="2"/>
      <c r="H57" s="3"/>
      <c r="I57" s="11"/>
      <c r="J57" s="3"/>
      <c r="K57" s="3"/>
      <c r="L57" s="3"/>
      <c r="M57" s="3"/>
      <c r="N57" s="3"/>
    </row>
    <row r="58" spans="1:14" ht="33" customHeight="1">
      <c r="A58" s="20">
        <v>30</v>
      </c>
      <c r="B58" s="51" t="s">
        <v>61</v>
      </c>
      <c r="C58" s="21" t="s">
        <v>13</v>
      </c>
      <c r="D58" s="52">
        <v>6910191.42</v>
      </c>
      <c r="E58" s="52">
        <f>D58*0.18</f>
        <v>1243834.4556</v>
      </c>
      <c r="F58" s="52">
        <f>D58+E58</f>
        <v>8154025.8756</v>
      </c>
      <c r="G58" s="2"/>
      <c r="H58" s="3"/>
      <c r="I58" s="11"/>
      <c r="J58" s="3"/>
      <c r="K58" s="3"/>
      <c r="L58" s="3"/>
      <c r="M58" s="3"/>
      <c r="N58" s="3"/>
    </row>
    <row r="59" spans="1:14" ht="33" customHeight="1">
      <c r="A59" s="20">
        <v>31</v>
      </c>
      <c r="B59" s="51" t="s">
        <v>62</v>
      </c>
      <c r="C59" s="21" t="s">
        <v>15</v>
      </c>
      <c r="D59" s="20">
        <v>1206001.02</v>
      </c>
      <c r="E59" s="52">
        <f t="shared" si="1"/>
        <v>217080.1836</v>
      </c>
      <c r="F59" s="52">
        <f>D59+E59</f>
        <v>1423081.2036000001</v>
      </c>
      <c r="G59" s="2"/>
      <c r="H59" s="3"/>
      <c r="I59" s="11"/>
      <c r="J59" s="3"/>
      <c r="K59" s="3"/>
      <c r="L59" s="3"/>
      <c r="M59" s="3"/>
      <c r="N59" s="3"/>
    </row>
    <row r="60" spans="1:14" ht="33" customHeight="1">
      <c r="A60" s="20">
        <v>32</v>
      </c>
      <c r="B60" s="51" t="s">
        <v>63</v>
      </c>
      <c r="C60" s="21" t="s">
        <v>52</v>
      </c>
      <c r="D60" s="20">
        <v>245122.31</v>
      </c>
      <c r="E60" s="52">
        <f t="shared" si="1"/>
        <v>44122.0158</v>
      </c>
      <c r="F60" s="52">
        <f>D60+E60</f>
        <v>289244.3258</v>
      </c>
      <c r="G60" s="2"/>
      <c r="H60" s="3"/>
      <c r="I60" s="11"/>
      <c r="J60" s="3"/>
      <c r="K60" s="3"/>
      <c r="L60" s="3"/>
      <c r="M60" s="3"/>
      <c r="N60" s="3"/>
    </row>
    <row r="61" spans="1:14" ht="33" customHeight="1">
      <c r="A61" s="20">
        <v>33</v>
      </c>
      <c r="B61" s="51" t="s">
        <v>64</v>
      </c>
      <c r="C61" s="21" t="s">
        <v>17</v>
      </c>
      <c r="D61" s="20">
        <v>478695.79</v>
      </c>
      <c r="E61" s="52">
        <f>D61*0.18</f>
        <v>86165.2422</v>
      </c>
      <c r="F61" s="52">
        <f>D61+E61</f>
        <v>564861.0322</v>
      </c>
      <c r="G61" s="2"/>
      <c r="H61" s="3"/>
      <c r="I61" s="11"/>
      <c r="J61" s="3"/>
      <c r="K61" s="3"/>
      <c r="L61" s="3"/>
      <c r="M61" s="3"/>
      <c r="N61" s="3"/>
    </row>
    <row r="62" spans="1:14" ht="15.75" customHeight="1">
      <c r="A62" s="20"/>
      <c r="B62" s="55" t="s">
        <v>21</v>
      </c>
      <c r="C62" s="49"/>
      <c r="D62" s="54">
        <f>D58+D59+D60+D61</f>
        <v>8840010.54</v>
      </c>
      <c r="E62" s="54">
        <f>E58+E59+E60+E61</f>
        <v>1591201.8972</v>
      </c>
      <c r="F62" s="54">
        <f>F58+F59+F60+F61</f>
        <v>10431212.437199999</v>
      </c>
      <c r="G62" s="2"/>
      <c r="H62" s="3"/>
      <c r="I62" s="11"/>
      <c r="J62" s="3"/>
      <c r="K62" s="3"/>
      <c r="L62" s="3"/>
      <c r="M62" s="3"/>
      <c r="N62" s="3"/>
    </row>
    <row r="63" spans="1:14" ht="33" customHeight="1">
      <c r="A63" s="20">
        <v>34</v>
      </c>
      <c r="B63" s="51" t="s">
        <v>46</v>
      </c>
      <c r="C63" s="21" t="s">
        <v>47</v>
      </c>
      <c r="D63" s="20">
        <v>9111965.53</v>
      </c>
      <c r="E63" s="52">
        <f>D63*0.18</f>
        <v>1640153.7953999997</v>
      </c>
      <c r="F63" s="52">
        <f>D63+E63</f>
        <v>10752119.325399999</v>
      </c>
      <c r="G63" s="2"/>
      <c r="H63" s="3"/>
      <c r="I63" s="11"/>
      <c r="J63" s="3"/>
      <c r="K63" s="3"/>
      <c r="L63" s="3"/>
      <c r="M63" s="3"/>
      <c r="N63" s="3"/>
    </row>
    <row r="64" spans="1:14" ht="33" customHeight="1">
      <c r="A64" s="20">
        <v>35</v>
      </c>
      <c r="B64" s="56" t="s">
        <v>70</v>
      </c>
      <c r="C64" s="21" t="s">
        <v>71</v>
      </c>
      <c r="D64" s="20">
        <v>2511523.03</v>
      </c>
      <c r="E64" s="52">
        <f t="shared" si="1"/>
        <v>452074.1453999999</v>
      </c>
      <c r="F64" s="52">
        <f>D64+E64</f>
        <v>2963597.1753999996</v>
      </c>
      <c r="G64" s="2"/>
      <c r="H64" s="3"/>
      <c r="I64" s="11"/>
      <c r="J64" s="3"/>
      <c r="K64" s="3"/>
      <c r="L64" s="3"/>
      <c r="M64" s="3"/>
      <c r="N64" s="3"/>
    </row>
    <row r="65" spans="1:14" ht="33" customHeight="1">
      <c r="A65" s="20">
        <v>36</v>
      </c>
      <c r="B65" s="56" t="s">
        <v>65</v>
      </c>
      <c r="C65" s="21" t="s">
        <v>66</v>
      </c>
      <c r="D65" s="20">
        <v>8853084.55</v>
      </c>
      <c r="E65" s="52">
        <f t="shared" si="1"/>
        <v>1593555.219</v>
      </c>
      <c r="F65" s="52">
        <f>D65+E65</f>
        <v>10446639.769000001</v>
      </c>
      <c r="G65" s="2"/>
      <c r="H65" s="3"/>
      <c r="I65" s="11"/>
      <c r="J65" s="3"/>
      <c r="K65" s="3"/>
      <c r="L65" s="3"/>
      <c r="M65" s="3"/>
      <c r="N65" s="3"/>
    </row>
    <row r="66" spans="1:14" ht="33" customHeight="1">
      <c r="A66" s="20">
        <v>37</v>
      </c>
      <c r="B66" s="51" t="s">
        <v>69</v>
      </c>
      <c r="C66" s="21" t="s">
        <v>68</v>
      </c>
      <c r="D66" s="20">
        <v>2148367.07</v>
      </c>
      <c r="E66" s="52">
        <f t="shared" si="1"/>
        <v>386706.07259999996</v>
      </c>
      <c r="F66" s="52">
        <f>D66+E66</f>
        <v>2535073.1426</v>
      </c>
      <c r="G66" s="2"/>
      <c r="H66" s="3"/>
      <c r="I66" s="11"/>
      <c r="J66" s="3"/>
      <c r="K66" s="3"/>
      <c r="L66" s="3"/>
      <c r="M66" s="3"/>
      <c r="N66" s="3"/>
    </row>
    <row r="67" spans="1:14" ht="15.75" customHeight="1">
      <c r="A67" s="20"/>
      <c r="B67" s="55" t="s">
        <v>21</v>
      </c>
      <c r="C67" s="49"/>
      <c r="D67" s="54">
        <f>D63+D64+D65+D66</f>
        <v>22624940.18</v>
      </c>
      <c r="E67" s="54">
        <f>E63+E64+E65+E66</f>
        <v>4072489.2323999996</v>
      </c>
      <c r="F67" s="54">
        <f>F63+F64+F65+F66</f>
        <v>26697429.4124</v>
      </c>
      <c r="G67" s="2"/>
      <c r="H67" s="3"/>
      <c r="I67" s="11"/>
      <c r="J67" s="3"/>
      <c r="K67" s="3"/>
      <c r="L67" s="3"/>
      <c r="M67" s="3"/>
      <c r="N67" s="3"/>
    </row>
    <row r="68" spans="1:11" ht="36.75" customHeight="1">
      <c r="A68" s="23"/>
      <c r="B68" s="57" t="s">
        <v>7</v>
      </c>
      <c r="C68" s="24"/>
      <c r="D68" s="53">
        <f>D22+D29+D36+D43+D50+D56+D62+D67</f>
        <v>75836079.89</v>
      </c>
      <c r="E68" s="53">
        <f>E22+E29+E36+E43+E50+E56+E62+E67</f>
        <v>13650494.3802</v>
      </c>
      <c r="F68" s="53">
        <f>F22+F29+F36+F43+F50+F56+F62+F67</f>
        <v>89486574.27020001</v>
      </c>
      <c r="G68" s="40"/>
      <c r="H68" s="3"/>
      <c r="I68" s="11"/>
      <c r="J68" s="3"/>
      <c r="K68" s="3"/>
    </row>
    <row r="69" spans="1:9" ht="15.75">
      <c r="A69" s="25"/>
      <c r="B69" s="26"/>
      <c r="C69" s="27"/>
      <c r="D69" s="27"/>
      <c r="E69" s="27"/>
      <c r="F69" s="69"/>
      <c r="G69" s="11"/>
      <c r="H69" s="3"/>
      <c r="I69" s="3"/>
    </row>
    <row r="70" spans="1:9" ht="15.75">
      <c r="A70" s="25"/>
      <c r="B70" s="26"/>
      <c r="C70" s="27"/>
      <c r="D70" s="27"/>
      <c r="E70" s="27"/>
      <c r="F70" s="3"/>
      <c r="G70" s="11"/>
      <c r="H70" s="3"/>
      <c r="I70" s="3"/>
    </row>
    <row r="71" spans="1:9" ht="15.75">
      <c r="A71" s="28"/>
      <c r="B71" s="29"/>
      <c r="C71" s="30"/>
      <c r="D71" s="30"/>
      <c r="E71" s="30"/>
      <c r="F71" s="3"/>
      <c r="G71" s="11"/>
      <c r="H71" s="3"/>
      <c r="I71" s="3"/>
    </row>
    <row r="72" spans="1:5" ht="15.75">
      <c r="A72" s="28"/>
      <c r="B72" s="29"/>
      <c r="C72" s="28"/>
      <c r="D72" s="28"/>
      <c r="E72" s="31"/>
    </row>
    <row r="73" spans="1:5" ht="25.5" customHeight="1">
      <c r="A73" s="28"/>
      <c r="B73" s="32"/>
      <c r="C73" s="33"/>
      <c r="D73" s="28"/>
      <c r="E73" s="31"/>
    </row>
    <row r="75" spans="1:5" ht="15.75">
      <c r="A75" s="28"/>
      <c r="B75" s="68" t="s">
        <v>2</v>
      </c>
      <c r="C75" s="68"/>
      <c r="D75" s="68"/>
      <c r="E75" s="68"/>
    </row>
  </sheetData>
  <mergeCells count="11">
    <mergeCell ref="C57:E57"/>
    <mergeCell ref="B9:H9"/>
    <mergeCell ref="B10:H10"/>
    <mergeCell ref="B75:E75"/>
    <mergeCell ref="C51:D51"/>
    <mergeCell ref="A13:A14"/>
    <mergeCell ref="C13:C14"/>
    <mergeCell ref="E13:E14"/>
    <mergeCell ref="F13:F14"/>
    <mergeCell ref="D13:D14"/>
    <mergeCell ref="B13:B14"/>
  </mergeCells>
  <printOptions/>
  <pageMargins left="0.92" right="0.27" top="0.35" bottom="0.27" header="0.27" footer="0.18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Дубинская</cp:lastModifiedBy>
  <cp:lastPrinted>2015-02-27T06:46:33Z</cp:lastPrinted>
  <dcterms:created xsi:type="dcterms:W3CDTF">2003-01-28T12:33:10Z</dcterms:created>
  <dcterms:modified xsi:type="dcterms:W3CDTF">2015-03-10T12:23:12Z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