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9320" windowHeight="11040" activeTab="1"/>
  </bookViews>
  <sheets>
    <sheet name="свод" sheetId="1" r:id="rId1"/>
    <sheet name="1" sheetId="2" r:id="rId2"/>
    <sheet name="2" sheetId="3" r:id="rId3"/>
    <sheet name="сводная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UTOEXEC" localSheetId="2">#REF!</definedName>
    <definedName name="\AUTOEXEC" localSheetId="0">#REF!</definedName>
    <definedName name="\AUTOEXEC">#REF!</definedName>
    <definedName name="\k" localSheetId="2">#REF!</definedName>
    <definedName name="\k" localSheetId="0">#REF!</definedName>
    <definedName name="\k">#REF!</definedName>
    <definedName name="\m" localSheetId="2">#REF!</definedName>
    <definedName name="\m" localSheetId="0">#REF!</definedName>
    <definedName name="\m">#REF!</definedName>
    <definedName name="\s" localSheetId="2">#REF!</definedName>
    <definedName name="\s" localSheetId="0">#REF!</definedName>
    <definedName name="\s">#REF!</definedName>
    <definedName name="\z" localSheetId="2">#REF!</definedName>
    <definedName name="\z" localSheetId="0">#REF!</definedName>
    <definedName name="\z">#REF!</definedName>
    <definedName name="_a2" localSheetId="2">#REF!</definedName>
    <definedName name="_a2" localSheetId="0">#REF!</definedName>
    <definedName name="_a2">#REF!</definedName>
    <definedName name="_xlfn.BAHTTEXT" hidden="1">#NAME?</definedName>
    <definedName name="_xlfn.IFERROR" hidden="1">#NAME?</definedName>
    <definedName name="a">#REF!</definedName>
    <definedName name="adfdcf" localSheetId="2">'[25]топография'!#REF!</definedName>
    <definedName name="adfdcf">'[25]топография'!#REF!</definedName>
    <definedName name="CnfName" localSheetId="2">'[16]Лист1'!#REF!</definedName>
    <definedName name="CnfName">'[16]Лист1'!#REF!</definedName>
    <definedName name="CnfName_1" localSheetId="2">'[16]Обновление'!#REF!</definedName>
    <definedName name="CnfName_1">'[16]Обновление'!#REF!</definedName>
    <definedName name="ConfName" localSheetId="2">'[16]Лист1'!#REF!</definedName>
    <definedName name="ConfName">'[16]Лист1'!#REF!</definedName>
    <definedName name="ConfName_1" localSheetId="2">'[16]Обновление'!#REF!</definedName>
    <definedName name="ConfName_1">'[16]Обновление'!#REF!</definedName>
    <definedName name="DateColJournal">#REF!</definedName>
    <definedName name="dck" localSheetId="2">'[3]топография'!#REF!</definedName>
    <definedName name="dck">'[3]топография'!#REF!</definedName>
    <definedName name="DM">#REF!</definedName>
    <definedName name="EILName" localSheetId="2">'[16]Лист1'!#REF!</definedName>
    <definedName name="EILName">'[16]Лист1'!#REF!</definedName>
    <definedName name="EILName_1" localSheetId="2">'[16]Обновление'!#REF!</definedName>
    <definedName name="EILName_1">'[16]Обновление'!#REF!</definedName>
    <definedName name="Excel_BuiltIn_Database">#REF!</definedName>
    <definedName name="Excel_BuiltIn_Print_Area_3">#REF!</definedName>
    <definedName name="hPriceRange" localSheetId="2">'[16]Лист1'!#REF!</definedName>
    <definedName name="hPriceRange">'[16]Лист1'!#REF!</definedName>
    <definedName name="hPriceRange_1" localSheetId="2">'[16]Цена'!#REF!</definedName>
    <definedName name="hPriceRange_1">'[16]Цена'!#REF!</definedName>
    <definedName name="idPriceColumn" localSheetId="2">'[16]Лист1'!#REF!</definedName>
    <definedName name="idPriceColumn">'[16]Лист1'!#REF!</definedName>
    <definedName name="idPriceColumn_1" localSheetId="2">'[16]Цена'!#REF!</definedName>
    <definedName name="idPriceColumn_1">'[16]Цена'!#REF!</definedName>
    <definedName name="Itog" localSheetId="2">#REF!</definedName>
    <definedName name="Itog" localSheetId="0">#REF!</definedName>
    <definedName name="Itog">#REF!</definedName>
    <definedName name="NumColJournal">#REF!</definedName>
    <definedName name="OELName" localSheetId="2">'[16]Лист1'!#REF!</definedName>
    <definedName name="OELName">'[16]Лист1'!#REF!</definedName>
    <definedName name="OELName_1" localSheetId="2">'[16]Обновление'!#REF!</definedName>
    <definedName name="OELName_1">'[16]Обновление'!#REF!</definedName>
    <definedName name="OPLName" localSheetId="2">'[16]Лист1'!#REF!</definedName>
    <definedName name="OPLName">'[16]Лист1'!#REF!</definedName>
    <definedName name="OPLName_1" localSheetId="2">'[16]Обновление'!#REF!</definedName>
    <definedName name="OPLName_1">'[16]Обновление'!#REF!</definedName>
    <definedName name="p" localSheetId="2">'[16]Лист1'!#REF!</definedName>
    <definedName name="p">'[16]Лист1'!#REF!</definedName>
    <definedName name="p_1" localSheetId="2">'[16]Product'!#REF!</definedName>
    <definedName name="p_1">'[16]Product'!#REF!</definedName>
    <definedName name="PriceRange" localSheetId="2">'[16]Лист1'!#REF!</definedName>
    <definedName name="PriceRange">'[16]Лист1'!#REF!</definedName>
    <definedName name="PriceRange_1" localSheetId="2">'[16]Цена'!#REF!</definedName>
    <definedName name="PriceRange_1">'[16]Цена'!#REF!</definedName>
    <definedName name="sdfsdfg" localSheetId="2">#REF!</definedName>
    <definedName name="sdfsdfg">#REF!</definedName>
    <definedName name="SM" localSheetId="2">#REF!</definedName>
    <definedName name="SM" localSheetId="0">#REF!</definedName>
    <definedName name="SM">#REF!</definedName>
    <definedName name="SM_SM" localSheetId="2">#REF!</definedName>
    <definedName name="SM_SM" localSheetId="0">#REF!</definedName>
    <definedName name="SM_SM">#REF!</definedName>
    <definedName name="SM_STO" localSheetId="2">#REF!</definedName>
    <definedName name="SM_STO" localSheetId="0">#REF!</definedName>
    <definedName name="SM_STO">#REF!</definedName>
    <definedName name="SM_STO_1" localSheetId="2">'[4]СМЕТА проект'!#REF!</definedName>
    <definedName name="SM_STO_1">'[4]СМЕТА проект'!#REF!</definedName>
    <definedName name="SM_STO1" localSheetId="2">#REF!</definedName>
    <definedName name="SM_STO1" localSheetId="0">#REF!</definedName>
    <definedName name="SM_STO1">#REF!</definedName>
    <definedName name="SM_STO2" localSheetId="2">#REF!</definedName>
    <definedName name="SM_STO2" localSheetId="0">#REF!</definedName>
    <definedName name="SM_STO2">#REF!</definedName>
    <definedName name="SM_STO3" localSheetId="2">#REF!</definedName>
    <definedName name="SM_STO3" localSheetId="0">#REF!</definedName>
    <definedName name="SM_STO3">#REF!</definedName>
    <definedName name="SUM_" localSheetId="2">#REF!</definedName>
    <definedName name="SUM_" localSheetId="0">#REF!</definedName>
    <definedName name="SUM_">#REF!</definedName>
    <definedName name="SUM_1" localSheetId="2">#REF!</definedName>
    <definedName name="SUM_1" localSheetId="0">#REF!</definedName>
    <definedName name="SUM_1">#REF!</definedName>
    <definedName name="sum_2" localSheetId="2">#REF!</definedName>
    <definedName name="sum_2" localSheetId="0">#REF!</definedName>
    <definedName name="sum_2">#REF!</definedName>
    <definedName name="SUM_3" localSheetId="2">#REF!</definedName>
    <definedName name="SUM_3" localSheetId="0">#REF!</definedName>
    <definedName name="SUM_3">#REF!</definedName>
    <definedName name="USA" localSheetId="2">'[17]Шкаф'!#REF!</definedName>
    <definedName name="USA">'[17]Шкаф'!#REF!</definedName>
    <definedName name="USA_1" localSheetId="2">#REF!</definedName>
    <definedName name="USA_1">#REF!</definedName>
    <definedName name="ZAK1" localSheetId="2">#REF!</definedName>
    <definedName name="ZAK1" localSheetId="0">#REF!</definedName>
    <definedName name="ZAK1">#REF!</definedName>
    <definedName name="ZAK2" localSheetId="2">#REF!</definedName>
    <definedName name="ZAK2" localSheetId="0">#REF!</definedName>
    <definedName name="ZAK2">#REF!</definedName>
    <definedName name="А1">#REF!</definedName>
    <definedName name="А2" localSheetId="2">#REF!</definedName>
    <definedName name="А2" localSheetId="0">#REF!</definedName>
    <definedName name="А2">#REF!</definedName>
    <definedName name="а36" localSheetId="2">#REF!</definedName>
    <definedName name="а36" localSheetId="0">#REF!</definedName>
    <definedName name="а36">#REF!</definedName>
    <definedName name="ав" localSheetId="2">#REF!</definedName>
    <definedName name="ав" localSheetId="0">#REF!</definedName>
    <definedName name="ав">#REF!</definedName>
    <definedName name="апр" localSheetId="2">'[5]топография'!#REF!</definedName>
    <definedName name="апр">'[5]топография'!#REF!</definedName>
    <definedName name="апрель" localSheetId="2">#REF!</definedName>
    <definedName name="апрель">#REF!</definedName>
    <definedName name="армр" localSheetId="2">'[29]93-110'!#REF!</definedName>
    <definedName name="армр">'[29]93-110'!#REF!</definedName>
    <definedName name="АФС" localSheetId="2">'[6]топография'!#REF!</definedName>
    <definedName name="АФС">'[6]топография'!#REF!</definedName>
    <definedName name="впчпра" localSheetId="2">'[30]топография'!#REF!</definedName>
    <definedName name="впчпра">'[30]топография'!#REF!</definedName>
    <definedName name="вравар" localSheetId="2">#REF!</definedName>
    <definedName name="вравар" localSheetId="0">#REF!</definedName>
    <definedName name="вравар">#REF!</definedName>
    <definedName name="ВТ">#REF!</definedName>
    <definedName name="ВУКЕП" localSheetId="2">#REF!</definedName>
    <definedName name="ВУКЕП">#REF!</definedName>
    <definedName name="Вычислительная_техника" localSheetId="2">'[17]Коэфф1.'!#REF!</definedName>
    <definedName name="Вычислительная_техника">'[17]Коэфф1.'!#REF!</definedName>
    <definedName name="Вычислительная_техника_1" localSheetId="2">#REF!</definedName>
    <definedName name="Вычислительная_техника_1">#REF!</definedName>
    <definedName name="гелог" localSheetId="2">#REF!</definedName>
    <definedName name="гелог" localSheetId="0">#REF!</definedName>
    <definedName name="гелог">#REF!</definedName>
    <definedName name="гео" localSheetId="2">#REF!</definedName>
    <definedName name="гео" localSheetId="0">#REF!</definedName>
    <definedName name="гео">#REF!</definedName>
    <definedName name="геол.1" localSheetId="2">#REF!</definedName>
    <definedName name="геол.1" localSheetId="0">#REF!</definedName>
    <definedName name="геол.1">#REF!</definedName>
    <definedName name="геол1" localSheetId="2">#REF!</definedName>
    <definedName name="геол1" localSheetId="0">#REF!</definedName>
    <definedName name="геол1">#REF!</definedName>
    <definedName name="геоф" localSheetId="2">#REF!</definedName>
    <definedName name="геоф" localSheetId="0">#REF!</definedName>
    <definedName name="геоф">#REF!</definedName>
    <definedName name="Гидро" localSheetId="2">'[7]топография'!#REF!</definedName>
    <definedName name="Гидро">'[7]топография'!#REF!</definedName>
    <definedName name="гидро1" localSheetId="2">#REF!</definedName>
    <definedName name="гидро1" localSheetId="0">#REF!</definedName>
    <definedName name="гидро1">#REF!</definedName>
    <definedName name="гидрол" localSheetId="2">#REF!</definedName>
    <definedName name="гидрол" localSheetId="0">#REF!</definedName>
    <definedName name="гидрол">#REF!</definedName>
    <definedName name="ГИП" localSheetId="2">#REF!</definedName>
    <definedName name="ГИП" localSheetId="0">#REF!</definedName>
    <definedName name="ГИП">#REF!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 localSheetId="2">'[8]Смета'!#REF!</definedName>
    <definedName name="дд">'[8]Смета'!#REF!</definedName>
    <definedName name="Дефлятор" localSheetId="2">#REF!</definedName>
    <definedName name="Дефлятор" localSheetId="0">#REF!</definedName>
    <definedName name="Дефлятор">#REF!</definedName>
    <definedName name="Диск">#REF!</definedName>
    <definedName name="Длинна_границы" localSheetId="2">#REF!</definedName>
    <definedName name="Длинна_границы" localSheetId="0">#REF!</definedName>
    <definedName name="Длинна_границы">#REF!</definedName>
    <definedName name="Длинна_трассы" localSheetId="2">#REF!</definedName>
    <definedName name="Длинна_трассы" localSheetId="0">#REF!</definedName>
    <definedName name="Длинна_трассы">#REF!</definedName>
    <definedName name="Доп._оборудование" localSheetId="2">'[17]Коэфф1.'!#REF!</definedName>
    <definedName name="Доп._оборудование">'[17]Коэфф1.'!#REF!</definedName>
    <definedName name="Доп._оборудование_1" localSheetId="2">#REF!</definedName>
    <definedName name="Доп._оборудование_1">#REF!</definedName>
    <definedName name="Доп_оборуд" localSheetId="2">#REF!</definedName>
    <definedName name="Доп_оборуд">#REF!</definedName>
    <definedName name="Дорога" localSheetId="2">'[17]Шкаф'!#REF!</definedName>
    <definedName name="Дорога">'[17]Шкаф'!#REF!</definedName>
    <definedName name="Дорога_1" localSheetId="2">#REF!</definedName>
    <definedName name="Дорога_1">#REF!</definedName>
    <definedName name="ДСК" localSheetId="2">'[9]топография'!#REF!</definedName>
    <definedName name="ДСК" localSheetId="0">'[14]топография'!#REF!</definedName>
    <definedName name="ДСК">'[9]топография'!#REF!</definedName>
    <definedName name="жд" localSheetId="2">#REF!</definedName>
    <definedName name="жд">#REF!</definedName>
    <definedName name="_xlnm.Print_Titles" localSheetId="1">'1'!$16:$16</definedName>
    <definedName name="_xlnm.Print_Titles" localSheetId="2">'2'!$16:$16</definedName>
    <definedName name="_xlnm.Print_Titles" localSheetId="0">'свод'!$17:$18</definedName>
    <definedName name="Заказчик" localSheetId="2">#REF!</definedName>
    <definedName name="Заказчик">#REF!</definedName>
    <definedName name="ЗИП_Всего" localSheetId="2">'[17]Прайс лист'!#REF!</definedName>
    <definedName name="ЗИП_Всего">'[17]Прайс лист'!#REF!</definedName>
    <definedName name="ЗИП_Всего_1" localSheetId="2">#REF!</definedName>
    <definedName name="ЗИП_Всего_1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Пусто" localSheetId="2">#REF!</definedName>
    <definedName name="ИПусто" localSheetId="0">#REF!</definedName>
    <definedName name="ИПусто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 localSheetId="2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йцйц">NA()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абели" localSheetId="2">'[17]Коэфф1.'!#REF!</definedName>
    <definedName name="Кабели">'[17]Коэфф1.'!#REF!</definedName>
    <definedName name="Кабели_1" localSheetId="2">#REF!</definedName>
    <definedName name="Кабели_1">#REF!</definedName>
    <definedName name="кака" localSheetId="2">#REF!</definedName>
    <definedName name="кака" localSheetId="0">#REF!</definedName>
    <definedName name="кака">#REF!</definedName>
    <definedName name="калплан" localSheetId="2">#REF!</definedName>
    <definedName name="калплан" localSheetId="0">#REF!</definedName>
    <definedName name="калплан">#REF!</definedName>
    <definedName name="Категория_сложности" localSheetId="2">#REF!</definedName>
    <definedName name="Категория_сложности" localSheetId="0">#REF!</definedName>
    <definedName name="Категория_сложности">#REF!</definedName>
    <definedName name="кгкг" localSheetId="2">#REF!</definedName>
    <definedName name="кгкг" localSheetId="0">#REF!</definedName>
    <definedName name="кгкг">#REF!</definedName>
    <definedName name="кеке" localSheetId="2">#REF!</definedName>
    <definedName name="кеке" localSheetId="0">#REF!</definedName>
    <definedName name="кеке">#REF!</definedName>
    <definedName name="ккк" localSheetId="2">#REF!</definedName>
    <definedName name="ккк" localSheetId="0">#REF!</definedName>
    <definedName name="ккк">#REF!</definedName>
    <definedName name="Количество_землепользователей" localSheetId="2">#REF!</definedName>
    <definedName name="Количество_землепользователей" localSheetId="0">#REF!</definedName>
    <definedName name="Количество_землепользователей">#REF!</definedName>
    <definedName name="Количество_контуров" localSheetId="2">#REF!</definedName>
    <definedName name="Количество_контуров" localSheetId="0">#REF!</definedName>
    <definedName name="Количество_контуров">#REF!</definedName>
    <definedName name="Количество_культур" localSheetId="2">#REF!</definedName>
    <definedName name="Количество_культур" localSheetId="0">#REF!</definedName>
    <definedName name="Количество_культур">#REF!</definedName>
    <definedName name="Количество_планшетов" localSheetId="2">#REF!</definedName>
    <definedName name="Количество_планшетов" localSheetId="0">#REF!</definedName>
    <definedName name="Количество_планшетов">#REF!</definedName>
    <definedName name="Количество_предприятий" localSheetId="2">#REF!</definedName>
    <definedName name="Количество_предприятий" localSheetId="0">#REF!</definedName>
    <definedName name="Количество_предприятий">#REF!</definedName>
    <definedName name="Количество_согласований" localSheetId="2">#REF!</definedName>
    <definedName name="Количество_согласований" localSheetId="0">#REF!</definedName>
    <definedName name="Количество_согласований">#REF!</definedName>
    <definedName name="Командировочные_расходы" localSheetId="2">#REF!</definedName>
    <definedName name="Командировочные_расходы" localSheetId="0">#REF!</definedName>
    <definedName name="Командировочные_расходы">#REF!</definedName>
    <definedName name="Контроллер" localSheetId="2">'[17]Коэфф1.'!#REF!</definedName>
    <definedName name="Контроллер">'[17]Коэфф1.'!#REF!</definedName>
    <definedName name="Контроллер_1" localSheetId="2">#REF!</definedName>
    <definedName name="Контроллер_1">#REF!</definedName>
    <definedName name="Коэффициент" localSheetId="2">#REF!</definedName>
    <definedName name="Коэффициент" localSheetId="0">#REF!</definedName>
    <definedName name="Коэффициент">#REF!</definedName>
    <definedName name="куку" localSheetId="2">#REF!</definedName>
    <definedName name="куку" localSheetId="0">#REF!</definedName>
    <definedName name="куку">#REF!</definedName>
    <definedName name="Курс">'[17]Коэфф1.'!$E$23</definedName>
    <definedName name="Курс_1">#REF!</definedName>
    <definedName name="Курс_доллара_США">#REF!</definedName>
    <definedName name="март" localSheetId="2">#REF!</definedName>
    <definedName name="март">#REF!</definedName>
    <definedName name="Монтаж" localSheetId="2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звание_проекта" localSheetId="2">#REF!</definedName>
    <definedName name="Название_проекта" localSheetId="0">#REF!</definedName>
    <definedName name="Название_проекта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ДС" localSheetId="2">#REF!</definedName>
    <definedName name="НДС">#REF!</definedName>
    <definedName name="Номер_договора" localSheetId="2">#REF!</definedName>
    <definedName name="Номер_договора" localSheetId="0">#REF!</definedName>
    <definedName name="Номер_договора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>#REF!</definedName>
    <definedName name="_xlnm.Print_Area" localSheetId="1">'1'!$A$1:$E$20</definedName>
    <definedName name="_xlnm.Print_Area" localSheetId="2">'2'!$A$1:$E$24</definedName>
    <definedName name="_xlnm.Print_Area" localSheetId="0">'свод'!$A$1:$F$42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бщая" localSheetId="2">'[3]топография'!#REF!</definedName>
    <definedName name="общая">'[3]топография'!#REF!</definedName>
    <definedName name="объем">#N/A</definedName>
    <definedName name="объем___0" localSheetId="2">#REF!</definedName>
    <definedName name="объем___0" localSheetId="0">#REF!</definedName>
    <definedName name="объем___0">#REF!</definedName>
    <definedName name="объем___0___0" localSheetId="2">#REF!</definedName>
    <definedName name="объем___0___0" localSheetId="0">#REF!</definedName>
    <definedName name="объем___0___0">#REF!</definedName>
    <definedName name="объем___0___0___0" localSheetId="2">#REF!</definedName>
    <definedName name="объем___0___0___0" localSheetId="0">#REF!</definedName>
    <definedName name="объем___0___0___0">#REF!</definedName>
    <definedName name="объем___0___0___0___0" localSheetId="2">#REF!</definedName>
    <definedName name="объем___0___0___0___0" localSheetId="0">#REF!</definedName>
    <definedName name="объем___0___0___0___0">#REF!</definedName>
    <definedName name="объем___0___0___2" localSheetId="2">#REF!</definedName>
    <definedName name="объем___0___0___2" localSheetId="0">#REF!</definedName>
    <definedName name="объем___0___0___2">#REF!</definedName>
    <definedName name="объем___0___0___3" localSheetId="2">#REF!</definedName>
    <definedName name="объем___0___0___3" localSheetId="0">#REF!</definedName>
    <definedName name="объем___0___0___3">#REF!</definedName>
    <definedName name="объем___0___0___4" localSheetId="2">#REF!</definedName>
    <definedName name="объем___0___0___4" localSheetId="0">#REF!</definedName>
    <definedName name="объем___0___0___4">#REF!</definedName>
    <definedName name="объем___0___1" localSheetId="2">#REF!</definedName>
    <definedName name="объем___0___1" localSheetId="0">#REF!</definedName>
    <definedName name="объем___0___1">#REF!</definedName>
    <definedName name="объем___0___10" localSheetId="2">#REF!</definedName>
    <definedName name="объем___0___10" localSheetId="0">#REF!</definedName>
    <definedName name="объем___0___10">#REF!</definedName>
    <definedName name="объем___0___12" localSheetId="2">#REF!</definedName>
    <definedName name="объем___0___12" localSheetId="0">#REF!</definedName>
    <definedName name="объем___0___12">#REF!</definedName>
    <definedName name="объем___0___2" localSheetId="2">#REF!</definedName>
    <definedName name="объем___0___2" localSheetId="0">#REF!</definedName>
    <definedName name="объем___0___2">#REF!</definedName>
    <definedName name="объем___0___2___0" localSheetId="2">#REF!</definedName>
    <definedName name="объем___0___2___0" localSheetId="0">#REF!</definedName>
    <definedName name="объем___0___2___0">#REF!</definedName>
    <definedName name="объем___0___3" localSheetId="2">#REF!</definedName>
    <definedName name="объем___0___3" localSheetId="0">#REF!</definedName>
    <definedName name="объем___0___3">#REF!</definedName>
    <definedName name="объем___0___4" localSheetId="2">#REF!</definedName>
    <definedName name="объем___0___4" localSheetId="0">#REF!</definedName>
    <definedName name="объем___0___4">#REF!</definedName>
    <definedName name="объем___0___5" localSheetId="2">#REF!</definedName>
    <definedName name="объем___0___5" localSheetId="0">#REF!</definedName>
    <definedName name="объем___0___5">#REF!</definedName>
    <definedName name="объем___0___6" localSheetId="2">#REF!</definedName>
    <definedName name="объем___0___6" localSheetId="0">#REF!</definedName>
    <definedName name="объем___0___6">#REF!</definedName>
    <definedName name="объем___0___8" localSheetId="2">#REF!</definedName>
    <definedName name="объем___0___8" localSheetId="0">#REF!</definedName>
    <definedName name="объем___0___8">#REF!</definedName>
    <definedName name="объем___1" localSheetId="2">#REF!</definedName>
    <definedName name="объем___1" localSheetId="0">#REF!</definedName>
    <definedName name="объем___1">#REF!</definedName>
    <definedName name="объем___1___0" localSheetId="2">#REF!</definedName>
    <definedName name="объем___1___0" localSheetId="0">#REF!</definedName>
    <definedName name="объем___1___0">#REF!</definedName>
    <definedName name="объем___10" localSheetId="2">#REF!</definedName>
    <definedName name="объем___10" localSheetId="0">#REF!</definedName>
    <definedName name="объем___10">#REF!</definedName>
    <definedName name="объем___10___0">NA()</definedName>
    <definedName name="объем___10___0___0" localSheetId="2">#REF!</definedName>
    <definedName name="объем___10___0___0" localSheetId="0">#REF!</definedName>
    <definedName name="объем___10___0___0">#REF!</definedName>
    <definedName name="объем___10___1" localSheetId="2">#REF!</definedName>
    <definedName name="объем___10___1" localSheetId="0">#REF!</definedName>
    <definedName name="объем___10___1">#REF!</definedName>
    <definedName name="объем___10___10" localSheetId="2">#REF!</definedName>
    <definedName name="объем___10___10" localSheetId="0">#REF!</definedName>
    <definedName name="объем___10___10">#REF!</definedName>
    <definedName name="объем___10___12" localSheetId="2">#REF!</definedName>
    <definedName name="объем___10___12" localSheetId="0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2">#REF!</definedName>
    <definedName name="объем___11" localSheetId="0">#REF!</definedName>
    <definedName name="объем___11">#REF!</definedName>
    <definedName name="объем___11___0">NA()</definedName>
    <definedName name="объем___11___10" localSheetId="2">#REF!</definedName>
    <definedName name="объем___11___10" localSheetId="0">#REF!</definedName>
    <definedName name="объем___11___10">#REF!</definedName>
    <definedName name="объем___11___2" localSheetId="2">#REF!</definedName>
    <definedName name="объем___11___2" localSheetId="0">#REF!</definedName>
    <definedName name="объем___11___2">#REF!</definedName>
    <definedName name="объем___11___4" localSheetId="2">#REF!</definedName>
    <definedName name="объем___11___4" localSheetId="0">#REF!</definedName>
    <definedName name="объем___11___4">#REF!</definedName>
    <definedName name="объем___11___6" localSheetId="2">#REF!</definedName>
    <definedName name="объем___11___6" localSheetId="0">#REF!</definedName>
    <definedName name="объем___11___6">#REF!</definedName>
    <definedName name="объем___11___8" localSheetId="2">#REF!</definedName>
    <definedName name="объем___11___8" localSheetId="0">#REF!</definedName>
    <definedName name="объем___11___8">#REF!</definedName>
    <definedName name="объем___12">NA()</definedName>
    <definedName name="объем___2" localSheetId="2">#REF!</definedName>
    <definedName name="объем___2" localSheetId="0">#REF!</definedName>
    <definedName name="объем___2">#REF!</definedName>
    <definedName name="объем___2___0" localSheetId="2">#REF!</definedName>
    <definedName name="объем___2___0" localSheetId="0">#REF!</definedName>
    <definedName name="объем___2___0">#REF!</definedName>
    <definedName name="объем___2___0___0" localSheetId="2">#REF!</definedName>
    <definedName name="объем___2___0___0" localSheetId="0">#REF!</definedName>
    <definedName name="объем___2___0___0">#REF!</definedName>
    <definedName name="объем___2___0___0___0" localSheetId="2">#REF!</definedName>
    <definedName name="объем___2___0___0___0" localSheetId="0">#REF!</definedName>
    <definedName name="объем___2___0___0___0">#REF!</definedName>
    <definedName name="объем___2___1" localSheetId="2">#REF!</definedName>
    <definedName name="объем___2___1" localSheetId="0">#REF!</definedName>
    <definedName name="объем___2___1">#REF!</definedName>
    <definedName name="объем___2___10" localSheetId="2">#REF!</definedName>
    <definedName name="объем___2___10" localSheetId="0">#REF!</definedName>
    <definedName name="объем___2___10">#REF!</definedName>
    <definedName name="объем___2___12" localSheetId="2">#REF!</definedName>
    <definedName name="объем___2___12" localSheetId="0">#REF!</definedName>
    <definedName name="объем___2___12">#REF!</definedName>
    <definedName name="объем___2___2" localSheetId="2">#REF!</definedName>
    <definedName name="объем___2___2" localSheetId="0">#REF!</definedName>
    <definedName name="объем___2___2">#REF!</definedName>
    <definedName name="объем___2___3" localSheetId="2">#REF!</definedName>
    <definedName name="объем___2___3" localSheetId="0">#REF!</definedName>
    <definedName name="объем___2___3">#REF!</definedName>
    <definedName name="объем___2___4" localSheetId="2">#REF!</definedName>
    <definedName name="объем___2___4" localSheetId="0">#REF!</definedName>
    <definedName name="объем___2___4">#REF!</definedName>
    <definedName name="объем___2___6" localSheetId="2">#REF!</definedName>
    <definedName name="объем___2___6" localSheetId="0">#REF!</definedName>
    <definedName name="объем___2___6">#REF!</definedName>
    <definedName name="объем___2___8" localSheetId="2">#REF!</definedName>
    <definedName name="объем___2___8" localSheetId="0">#REF!</definedName>
    <definedName name="объем___2___8">#REF!</definedName>
    <definedName name="объем___3" localSheetId="2">#REF!</definedName>
    <definedName name="объем___3" localSheetId="0">#REF!</definedName>
    <definedName name="объем___3">#REF!</definedName>
    <definedName name="объем___3___0" localSheetId="2">#REF!</definedName>
    <definedName name="объем___3___0" localSheetId="0">#REF!</definedName>
    <definedName name="объем___3___0">#REF!</definedName>
    <definedName name="объем___3___0___0">NA()</definedName>
    <definedName name="объем___3___10" localSheetId="2">#REF!</definedName>
    <definedName name="объем___3___10" localSheetId="0">#REF!</definedName>
    <definedName name="объем___3___10">#REF!</definedName>
    <definedName name="объем___3___2" localSheetId="2">#REF!</definedName>
    <definedName name="объем___3___2" localSheetId="0">#REF!</definedName>
    <definedName name="объем___3___2">#REF!</definedName>
    <definedName name="объем___3___3" localSheetId="2">#REF!</definedName>
    <definedName name="объем___3___3" localSheetId="0">#REF!</definedName>
    <definedName name="объем___3___3">#REF!</definedName>
    <definedName name="объем___3___4" localSheetId="2">#REF!</definedName>
    <definedName name="объем___3___4" localSheetId="0">#REF!</definedName>
    <definedName name="объем___3___4">#REF!</definedName>
    <definedName name="объем___3___6" localSheetId="2">#REF!</definedName>
    <definedName name="объем___3___6" localSheetId="0">#REF!</definedName>
    <definedName name="объем___3___6">#REF!</definedName>
    <definedName name="объем___3___8" localSheetId="2">#REF!</definedName>
    <definedName name="объем___3___8" localSheetId="0">#REF!</definedName>
    <definedName name="объем___3___8">#REF!</definedName>
    <definedName name="объем___4" localSheetId="2">#REF!</definedName>
    <definedName name="объем___4" localSheetId="0">#REF!</definedName>
    <definedName name="объем___4">#REF!</definedName>
    <definedName name="объем___4___0">NA()</definedName>
    <definedName name="объем___4___0___0" localSheetId="2">#REF!</definedName>
    <definedName name="объем___4___0___0" localSheetId="0">#REF!</definedName>
    <definedName name="объем___4___0___0">#REF!</definedName>
    <definedName name="объем___4___0___0___0" localSheetId="2">#REF!</definedName>
    <definedName name="объем___4___0___0___0" localSheetId="0">#REF!</definedName>
    <definedName name="объем___4___0___0___0">#REF!</definedName>
    <definedName name="объем___4___10" localSheetId="2">#REF!</definedName>
    <definedName name="объем___4___10" localSheetId="0">#REF!</definedName>
    <definedName name="объем___4___10">#REF!</definedName>
    <definedName name="объем___4___12" localSheetId="2">#REF!</definedName>
    <definedName name="объем___4___12" localSheetId="0">#REF!</definedName>
    <definedName name="объем___4___12">#REF!</definedName>
    <definedName name="объем___4___2" localSheetId="2">#REF!</definedName>
    <definedName name="объем___4___2" localSheetId="0">#REF!</definedName>
    <definedName name="объем___4___2">#REF!</definedName>
    <definedName name="объем___4___3" localSheetId="2">#REF!</definedName>
    <definedName name="объем___4___3" localSheetId="0">#REF!</definedName>
    <definedName name="объем___4___3">#REF!</definedName>
    <definedName name="объем___4___4" localSheetId="2">#REF!</definedName>
    <definedName name="объем___4___4" localSheetId="0">#REF!</definedName>
    <definedName name="объем___4___4">#REF!</definedName>
    <definedName name="объем___4___6" localSheetId="2">#REF!</definedName>
    <definedName name="объем___4___6" localSheetId="0">#REF!</definedName>
    <definedName name="объем___4___6">#REF!</definedName>
    <definedName name="объем___4___8" localSheetId="2">#REF!</definedName>
    <definedName name="объем___4___8" localSheetId="0">#REF!</definedName>
    <definedName name="объем___4___8">#REF!</definedName>
    <definedName name="объем___5">NA()</definedName>
    <definedName name="объем___5___0" localSheetId="2">#REF!</definedName>
    <definedName name="объем___5___0" localSheetId="0">#REF!</definedName>
    <definedName name="объем___5___0">#REF!</definedName>
    <definedName name="объем___5___0___0" localSheetId="2">#REF!</definedName>
    <definedName name="объем___5___0___0" localSheetId="0">#REF!</definedName>
    <definedName name="объем___5___0___0">#REF!</definedName>
    <definedName name="объем___5___0___0___0" localSheetId="2">#REF!</definedName>
    <definedName name="объем___5___0___0___0" localSheetId="0">#REF!</definedName>
    <definedName name="объем___5___0___0___0">#REF!</definedName>
    <definedName name="объем___5___3">NA()</definedName>
    <definedName name="объем___6">NA()</definedName>
    <definedName name="объем___6___0" localSheetId="2">#REF!</definedName>
    <definedName name="объем___6___0" localSheetId="0">#REF!</definedName>
    <definedName name="объем___6___0">#REF!</definedName>
    <definedName name="объем___6___0___0" localSheetId="2">#REF!</definedName>
    <definedName name="объем___6___0___0" localSheetId="0">#REF!</definedName>
    <definedName name="объем___6___0___0">#REF!</definedName>
    <definedName name="объем___6___0___0___0" localSheetId="2">#REF!</definedName>
    <definedName name="объем___6___0___0___0" localSheetId="0">#REF!</definedName>
    <definedName name="объем___6___0___0___0">#REF!</definedName>
    <definedName name="объем___6___1" localSheetId="2">#REF!</definedName>
    <definedName name="объем___6___1" localSheetId="0">#REF!</definedName>
    <definedName name="объем___6___1">#REF!</definedName>
    <definedName name="объем___6___10" localSheetId="2">#REF!</definedName>
    <definedName name="объем___6___10" localSheetId="0">#REF!</definedName>
    <definedName name="объем___6___10">#REF!</definedName>
    <definedName name="объем___6___12" localSheetId="2">#REF!</definedName>
    <definedName name="объем___6___12" localSheetId="0">#REF!</definedName>
    <definedName name="объем___6___12">#REF!</definedName>
    <definedName name="объем___6___2" localSheetId="2">#REF!</definedName>
    <definedName name="объем___6___2" localSheetId="0">#REF!</definedName>
    <definedName name="объем___6___2">#REF!</definedName>
    <definedName name="объем___6___4" localSheetId="2">#REF!</definedName>
    <definedName name="объем___6___4" localSheetId="0">#REF!</definedName>
    <definedName name="объем___6___4">#REF!</definedName>
    <definedName name="объем___6___6" localSheetId="2">#REF!</definedName>
    <definedName name="объем___6___6" localSheetId="0">#REF!</definedName>
    <definedName name="объем___6___6">#REF!</definedName>
    <definedName name="объем___6___8" localSheetId="2">#REF!</definedName>
    <definedName name="объем___6___8" localSheetId="0">#REF!</definedName>
    <definedName name="объем___6___8">#REF!</definedName>
    <definedName name="объем___7" localSheetId="2">#REF!</definedName>
    <definedName name="объем___7" localSheetId="0">#REF!</definedName>
    <definedName name="объем___7">#REF!</definedName>
    <definedName name="объем___7___0" localSheetId="2">#REF!</definedName>
    <definedName name="объем___7___0" localSheetId="0">#REF!</definedName>
    <definedName name="объем___7___0">#REF!</definedName>
    <definedName name="объем___7___10" localSheetId="2">#REF!</definedName>
    <definedName name="объем___7___10" localSheetId="0">#REF!</definedName>
    <definedName name="объем___7___10">#REF!</definedName>
    <definedName name="объем___7___2" localSheetId="2">#REF!</definedName>
    <definedName name="объем___7___2" localSheetId="0">#REF!</definedName>
    <definedName name="объем___7___2">#REF!</definedName>
    <definedName name="объем___7___4" localSheetId="2">#REF!</definedName>
    <definedName name="объем___7___4" localSheetId="0">#REF!</definedName>
    <definedName name="объем___7___4">#REF!</definedName>
    <definedName name="объем___7___6" localSheetId="2">#REF!</definedName>
    <definedName name="объем___7___6" localSheetId="0">#REF!</definedName>
    <definedName name="объем___7___6">#REF!</definedName>
    <definedName name="объем___7___8" localSheetId="2">#REF!</definedName>
    <definedName name="объем___7___8" localSheetId="0">#REF!</definedName>
    <definedName name="объем___7___8">#REF!</definedName>
    <definedName name="объем___8" localSheetId="2">#REF!</definedName>
    <definedName name="объем___8" localSheetId="0">#REF!</definedName>
    <definedName name="объем___8">#REF!</definedName>
    <definedName name="объем___8___0" localSheetId="2">#REF!</definedName>
    <definedName name="объем___8___0" localSheetId="0">#REF!</definedName>
    <definedName name="объем___8___0">#REF!</definedName>
    <definedName name="объем___8___0___0" localSheetId="2">#REF!</definedName>
    <definedName name="объем___8___0___0" localSheetId="0">#REF!</definedName>
    <definedName name="объем___8___0___0">#REF!</definedName>
    <definedName name="объем___8___0___0___0" localSheetId="2">#REF!</definedName>
    <definedName name="объем___8___0___0___0" localSheetId="0">#REF!</definedName>
    <definedName name="объем___8___0___0___0">#REF!</definedName>
    <definedName name="объем___8___1" localSheetId="2">#REF!</definedName>
    <definedName name="объем___8___1" localSheetId="0">#REF!</definedName>
    <definedName name="объем___8___1">#REF!</definedName>
    <definedName name="объем___8___10" localSheetId="2">#REF!</definedName>
    <definedName name="объем___8___10" localSheetId="0">#REF!</definedName>
    <definedName name="объем___8___10">#REF!</definedName>
    <definedName name="объем___8___12" localSheetId="2">#REF!</definedName>
    <definedName name="объем___8___12" localSheetId="0">#REF!</definedName>
    <definedName name="объем___8___12">#REF!</definedName>
    <definedName name="объем___8___2" localSheetId="2">#REF!</definedName>
    <definedName name="объем___8___2" localSheetId="0">#REF!</definedName>
    <definedName name="объем___8___2">#REF!</definedName>
    <definedName name="объем___8___4" localSheetId="2">#REF!</definedName>
    <definedName name="объем___8___4" localSheetId="0">#REF!</definedName>
    <definedName name="объем___8___4">#REF!</definedName>
    <definedName name="объем___8___6" localSheetId="2">#REF!</definedName>
    <definedName name="объем___8___6" localSheetId="0">#REF!</definedName>
    <definedName name="объем___8___6">#REF!</definedName>
    <definedName name="объем___8___8" localSheetId="2">#REF!</definedName>
    <definedName name="объем___8___8" localSheetId="0">#REF!</definedName>
    <definedName name="объем___8___8">#REF!</definedName>
    <definedName name="объем___9" localSheetId="2">#REF!</definedName>
    <definedName name="объем___9" localSheetId="0">#REF!</definedName>
    <definedName name="объем___9">#REF!</definedName>
    <definedName name="объем___9___0" localSheetId="2">#REF!</definedName>
    <definedName name="объем___9___0" localSheetId="0">#REF!</definedName>
    <definedName name="объем___9___0">#REF!</definedName>
    <definedName name="объем___9___0___0" localSheetId="2">#REF!</definedName>
    <definedName name="объем___9___0___0" localSheetId="0">#REF!</definedName>
    <definedName name="объем___9___0___0">#REF!</definedName>
    <definedName name="объем___9___0___0___0" localSheetId="2">#REF!</definedName>
    <definedName name="объем___9___0___0___0" localSheetId="0">#REF!</definedName>
    <definedName name="объем___9___0___0___0">#REF!</definedName>
    <definedName name="объем___9___10" localSheetId="2">#REF!</definedName>
    <definedName name="объем___9___10" localSheetId="0">#REF!</definedName>
    <definedName name="объем___9___10">#REF!</definedName>
    <definedName name="объем___9___2" localSheetId="2">#REF!</definedName>
    <definedName name="объем___9___2" localSheetId="0">#REF!</definedName>
    <definedName name="объем___9___2">#REF!</definedName>
    <definedName name="объем___9___4" localSheetId="2">#REF!</definedName>
    <definedName name="объем___9___4" localSheetId="0">#REF!</definedName>
    <definedName name="объем___9___4">#REF!</definedName>
    <definedName name="объем___9___6" localSheetId="2">#REF!</definedName>
    <definedName name="объем___9___6" localSheetId="0">#REF!</definedName>
    <definedName name="объем___9___6">#REF!</definedName>
    <definedName name="объем___9___8" localSheetId="2">#REF!</definedName>
    <definedName name="объем___9___8" localSheetId="0">#REF!</definedName>
    <definedName name="объем___9___8">#REF!</definedName>
    <definedName name="объем1" localSheetId="2">#REF!</definedName>
    <definedName name="объем1" localSheetId="0">#REF!</definedName>
    <definedName name="объем1">#REF!</definedName>
    <definedName name="оооооооооооооооооооооооооо" localSheetId="2">#REF!</definedName>
    <definedName name="ооооооооооооооооооооооо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ан" localSheetId="2">#REF!</definedName>
    <definedName name="оран">#REF!</definedName>
    <definedName name="орп" localSheetId="2">'[10]Смета'!#REF!</definedName>
    <definedName name="орп">'[10]Смета'!#REF!</definedName>
    <definedName name="Основание">#REF!</definedName>
    <definedName name="Отчетный_период__учет_выполненных_работ">#REF!</definedName>
    <definedName name="п" localSheetId="2">#REF!</definedName>
    <definedName name="п" localSheetId="0">#REF!</definedName>
    <definedName name="п">#REF!</definedName>
    <definedName name="пар" localSheetId="2">#REF!</definedName>
    <definedName name="пар">#REF!</definedName>
    <definedName name="план" localSheetId="2">'[9]топография'!#REF!</definedName>
    <definedName name="план">'[9]топография'!#REF!</definedName>
    <definedName name="Площадь" localSheetId="2">#REF!</definedName>
    <definedName name="Площадь" localSheetId="0">#REF!</definedName>
    <definedName name="Площадь">#REF!</definedName>
    <definedName name="Площадь_нелинейных_объектов" localSheetId="2">#REF!</definedName>
    <definedName name="Площадь_нелинейных_объектов" localSheetId="0">#REF!</definedName>
    <definedName name="Площадь_нелинейных_объектов">#REF!</definedName>
    <definedName name="Площадь_планшетов" localSheetId="2">#REF!</definedName>
    <definedName name="Площадь_планшетов" localSheetId="0">#REF!</definedName>
    <definedName name="Площадь_планшетов">#REF!</definedName>
    <definedName name="Покупное_ПО">#REF!</definedName>
    <definedName name="Покупные" localSheetId="2">#REF!</definedName>
    <definedName name="Покупные">#REF!</definedName>
    <definedName name="Покупные_изделия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">#REF!</definedName>
    <definedName name="Поправочные_коэффициенты_по_письму_Госстроя_от_25.12.90___0___0___0___0" localSheetId="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2">#REF!</definedName>
    <definedName name="Поправочные_коэффициенты_по_письму_Госстроя_от_25.12.90___0___0___2" localSheetId="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">#REF!</definedName>
    <definedName name="Поправочные_коэффициенты_по_письму_Госстроя_от_25.12.90___0___0___3" localSheetId="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2">#REF!</definedName>
    <definedName name="Поправочные_коэффициенты_по_письму_Госстроя_от_25.12.90___0___0___4" localSheetId="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2">#REF!</definedName>
    <definedName name="Поправочные_коэффициенты_по_письму_Госстроя_от_25.12.90___0___1" localSheetId="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2">#REF!</definedName>
    <definedName name="Поправочные_коэффициенты_по_письму_Госстроя_от_25.12.90___0___10" localSheetId="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">#REF!</definedName>
    <definedName name="Поправочные_коэффициенты_по_письму_Госстроя_от_25.12.90___0___12" localSheetId="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">#REF!</definedName>
    <definedName name="Поправочные_коэффициенты_по_письму_Госстроя_от_25.12.90___0___2" localSheetId="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">#REF!</definedName>
    <definedName name="Поправочные_коэффициенты_по_письму_Госстроя_от_25.12.90___0___2___0" localSheetId="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2">#REF!</definedName>
    <definedName name="Поправочные_коэффициенты_по_письму_Госстроя_от_25.12.90___0___3" localSheetId="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">#REF!</definedName>
    <definedName name="Поправочные_коэффициенты_по_письму_Госстроя_от_25.12.90___0___3___0" localSheetId="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2">#REF!</definedName>
    <definedName name="Поправочные_коэффициенты_по_письму_Госстроя_от_25.12.90___0___4" localSheetId="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2">#REF!</definedName>
    <definedName name="Поправочные_коэффициенты_по_письму_Госстроя_от_25.12.90___0___5" localSheetId="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2">#REF!</definedName>
    <definedName name="Поправочные_коэффициенты_по_письму_Госстроя_от_25.12.90___0___6" localSheetId="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2">#REF!</definedName>
    <definedName name="Поправочные_коэффициенты_по_письму_Госстроя_от_25.12.90___0___8" localSheetId="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2">#REF!</definedName>
    <definedName name="Поправочные_коэффициенты_по_письму_Госстроя_от_25.12.90___1" localSheetId="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">#REF!</definedName>
    <definedName name="Поправочные_коэффициенты_по_письму_Госстроя_от_25.12.90___1___0" localSheetId="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2">#REF!</definedName>
    <definedName name="Поправочные_коэффициенты_по_письму_Госстроя_от_25.12.90___1___3" localSheetId="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 localSheetId="0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 localSheetId="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">#REF!</definedName>
    <definedName name="Поправочные_коэффициенты_по_письму_Госстроя_от_25.12.90___11___6" localSheetId="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2">#REF!</definedName>
    <definedName name="Поправочные_коэффициенты_по_письму_Госстроя_от_25.12.90___11___8" localSheetId="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">#REF!</definedName>
    <definedName name="Поправочные_коэффициенты_по_письму_Госстроя_от_25.12.90___2___0___0___0" localSheetId="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2">#REF!</definedName>
    <definedName name="Поправочные_коэффициенты_по_письму_Госстроя_от_25.12.90___2___1" localSheetId="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2">#REF!</definedName>
    <definedName name="Поправочные_коэффициенты_по_письму_Госстроя_от_25.12.90___2___10" localSheetId="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">#REF!</definedName>
    <definedName name="Поправочные_коэффициенты_по_письму_Госстроя_от_25.12.90___2___12" localSheetId="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">#REF!</definedName>
    <definedName name="Поправочные_коэффициенты_по_письму_Госстроя_от_25.12.90___2___2" localSheetId="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">#REF!</definedName>
    <definedName name="Поправочные_коэффициенты_по_письму_Госстроя_от_25.12.90___2___3" localSheetId="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2">#REF!</definedName>
    <definedName name="Поправочные_коэффициенты_по_письму_Госстроя_от_25.12.90___2___4" localSheetId="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2">#REF!</definedName>
    <definedName name="Поправочные_коэффициенты_по_письму_Госстроя_от_25.12.90___2___6" localSheetId="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2">#REF!</definedName>
    <definedName name="Поправочные_коэффициенты_по_письму_Госстроя_от_25.12.90___2___8" localSheetId="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2">#REF!</definedName>
    <definedName name="Поправочные_коэффициенты_по_письму_Госстроя_от_25.12.90___3" localSheetId="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2">#REF!</definedName>
    <definedName name="Поправочные_коэффициенты_по_письму_Госстроя_от_25.12.90___3___0" localSheetId="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 localSheetId="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">#REF!</definedName>
    <definedName name="Поправочные_коэффициенты_по_письму_Госстроя_от_25.12.90___3___2" localSheetId="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">#REF!</definedName>
    <definedName name="Поправочные_коэффициенты_по_письму_Госстроя_от_25.12.90___3___3" localSheetId="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">#REF!</definedName>
    <definedName name="Поправочные_коэффициенты_по_письму_Госстроя_от_25.12.90___3___4" localSheetId="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2">#REF!</definedName>
    <definedName name="Поправочные_коэффициенты_по_письму_Госстроя_от_25.12.90___3___6" localSheetId="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">#REF!</definedName>
    <definedName name="Поправочные_коэффициенты_по_письму_Госстроя_от_25.12.90___3___8" localSheetId="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2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2">#REF!</definedName>
    <definedName name="Поправочные_коэффициенты_по_письму_Госстроя_от_25.12.90___4___0___2" localSheetId="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2">#REF!</definedName>
    <definedName name="Поправочные_коэффициенты_по_письму_Госстроя_от_25.12.90___4___0___4" localSheetId="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">#REF!</definedName>
    <definedName name="Поправочные_коэффициенты_по_письму_Госстроя_от_25.12.90___4___2" localSheetId="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">#REF!</definedName>
    <definedName name="Поправочные_коэффициенты_по_письму_Госстроя_от_25.12.90___4___3" localSheetId="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">#REF!</definedName>
    <definedName name="Поправочные_коэффициенты_по_письму_Госстроя_от_25.12.90___4___3___0" localSheetId="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2">#REF!</definedName>
    <definedName name="Поправочные_коэффициенты_по_письму_Госстроя_от_25.12.90___4___4" localSheetId="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2">#REF!</definedName>
    <definedName name="Поправочные_коэффициенты_по_письму_Госстроя_от_25.12.90___4___6" localSheetId="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2">#REF!</definedName>
    <definedName name="Поправочные_коэффициенты_по_письму_Госстроя_от_25.12.90___4___8" localSheetId="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2">#REF!</definedName>
    <definedName name="Поправочные_коэффициенты_по_письму_Госстроя_от_25.12.90___6___1" localSheetId="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">#REF!</definedName>
    <definedName name="Поправочные_коэффициенты_по_письму_Госстроя_от_25.12.90___6___10" localSheetId="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">#REF!</definedName>
    <definedName name="Поправочные_коэффициенты_по_письму_Госстроя_от_25.12.90___6___12" localSheetId="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">#REF!</definedName>
    <definedName name="Поправочные_коэффициенты_по_письму_Госстроя_от_25.12.90___6___2" localSheetId="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2">#REF!</definedName>
    <definedName name="Поправочные_коэффициенты_по_письму_Госстроя_от_25.12.90___6___4" localSheetId="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2">#REF!</definedName>
    <definedName name="Поправочные_коэффициенты_по_письму_Госстроя_от_25.12.90___7___10" localSheetId="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">#REF!</definedName>
    <definedName name="Поправочные_коэффициенты_по_письму_Госстроя_от_25.12.90___7___2" localSheetId="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">#REF!</definedName>
    <definedName name="Поправочные_коэффициенты_по_письму_Госстроя_от_25.12.90___7___4" localSheetId="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">#REF!</definedName>
    <definedName name="Поправочные_коэффициенты_по_письму_Госстроя_от_25.12.90___7___6" localSheetId="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">#REF!</definedName>
    <definedName name="Поправочные_коэффициенты_по_письму_Госстроя_от_25.12.90___7___8" localSheetId="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">#REF!</definedName>
    <definedName name="Поправочные_коэффициенты_по_письму_Госстроя_от_25.12.90___8" localSheetId="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">#REF!</definedName>
    <definedName name="Поправочные_коэффициенты_по_письму_Госстроя_от_25.12.90___8___0" localSheetId="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">#REF!</definedName>
    <definedName name="Поправочные_коэффициенты_по_письму_Госстроя_от_25.12.90___8___0___0" localSheetId="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">#REF!</definedName>
    <definedName name="Поправочные_коэффициенты_по_письму_Госстроя_от_25.12.90___8___0___0___0" localSheetId="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2">#REF!</definedName>
    <definedName name="Поправочные_коэффициенты_по_письму_Госстроя_от_25.12.90___8___1" localSheetId="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">#REF!</definedName>
    <definedName name="Поправочные_коэффициенты_по_письму_Госстроя_от_25.12.90___8___10" localSheetId="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">#REF!</definedName>
    <definedName name="Поправочные_коэффициенты_по_письму_Госстроя_от_25.12.90___8___12" localSheetId="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">#REF!</definedName>
    <definedName name="Поправочные_коэффициенты_по_письму_Госстроя_от_25.12.90___8___2" localSheetId="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">#REF!</definedName>
    <definedName name="Поправочные_коэффициенты_по_письму_Госстроя_от_25.12.90___8___4" localSheetId="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2">#REF!</definedName>
    <definedName name="Поправочные_коэффициенты_по_письму_Госстроя_от_25.12.90___8___6" localSheetId="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2">#REF!</definedName>
    <definedName name="Поправочные_коэффициенты_по_письму_Госстроя_от_25.12.90___8___8" localSheetId="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2">#REF!</definedName>
    <definedName name="Поправочные_коэффициенты_по_письму_Госстроя_от_25.12.90___9" localSheetId="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">#REF!</definedName>
    <definedName name="Поправочные_коэффициенты_по_письму_Госстроя_от_25.12.90___9___0" localSheetId="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">#REF!</definedName>
    <definedName name="Поправочные_коэффициенты_по_письму_Госстроя_от_25.12.90___9___0___0" localSheetId="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">#REF!</definedName>
    <definedName name="Поправочные_коэффициенты_по_письму_Госстроя_от_25.12.90___9___0___0___0" localSheetId="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2">#REF!</definedName>
    <definedName name="Поправочные_коэффициенты_по_письму_Госстроя_от_25.12.90___9___10" localSheetId="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">#REF!</definedName>
    <definedName name="Поправочные_коэффициенты_по_письму_Госстроя_от_25.12.90___9___2" localSheetId="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">#REF!</definedName>
    <definedName name="Поправочные_коэффициенты_по_письму_Госстроя_от_25.12.90___9___4" localSheetId="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2">#REF!</definedName>
    <definedName name="Поправочные_коэффициенты_по_письму_Госстроя_от_25.12.90___9___6" localSheetId="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">#REF!</definedName>
    <definedName name="Поправочные_коэффициенты_по_письму_Госстроя_от_25.12.90___9___8" localSheetId="0">#REF!</definedName>
    <definedName name="Поправочные_коэффициенты_по_письму_Госстроя_от_25.12.90___9___8">#REF!</definedName>
    <definedName name="Прикладное_ПО" localSheetId="2">#REF!</definedName>
    <definedName name="Прикладное_ПО">#REF!</definedName>
    <definedName name="пробная" localSheetId="2">#REF!</definedName>
    <definedName name="пробная" localSheetId="0">#REF!</definedName>
    <definedName name="пробная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пр" localSheetId="2">'[17]Коэфф1.'!#REF!</definedName>
    <definedName name="прпр">'[17]Коэфф1.'!#REF!</definedName>
    <definedName name="прпр_1" localSheetId="2">#REF!</definedName>
    <definedName name="прпр_1">#REF!</definedName>
    <definedName name="р" localSheetId="2">#REF!</definedName>
    <definedName name="р">#REF!</definedName>
    <definedName name="Разработка" localSheetId="2">#REF!</definedName>
    <definedName name="Разработка">#REF!</definedName>
    <definedName name="Разработка_">#REF!</definedName>
    <definedName name="Районный_к_т_к_ЗП" localSheetId="2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>#REF!</definedName>
    <definedName name="РД" localSheetId="2">#REF!</definedName>
    <definedName name="РД" localSheetId="0">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от" localSheetId="2">'[28]93-110'!#REF!</definedName>
    <definedName name="рот">'[28]93-110'!#REF!</definedName>
    <definedName name="Руководитель" localSheetId="2">#REF!</definedName>
    <definedName name="Руководитель" localSheetId="0">#REF!</definedName>
    <definedName name="Руководитель">#REF!</definedName>
    <definedName name="свод1" localSheetId="2">'[11]топография'!#REF!</definedName>
    <definedName name="свод1">'[11]топография'!#REF!</definedName>
    <definedName name="Сервис" localSheetId="2">#REF!</definedName>
    <definedName name="Сервис">#REF!</definedName>
    <definedName name="Сервис_Всего" localSheetId="2">'[17]Прайс лист'!#REF!</definedName>
    <definedName name="Сервис_Всего">'[17]Прайс лист'!#REF!</definedName>
    <definedName name="Сервис_Всего_1" localSheetId="2">#REF!</definedName>
    <definedName name="Сервис_Всего_1">#REF!</definedName>
    <definedName name="Сервисное_оборудование" localSheetId="2">'[17]Коэфф1.'!#REF!</definedName>
    <definedName name="Сервисное_оборудование">'[17]Коэфф1.'!#REF!</definedName>
    <definedName name="Сервисное_оборудование_1" localSheetId="2">#REF!</definedName>
    <definedName name="Сервисное_оборудование_1">#REF!</definedName>
    <definedName name="см" localSheetId="2">#REF!</definedName>
    <definedName name="см" localSheetId="0">#REF!</definedName>
    <definedName name="см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гласование" localSheetId="2">#REF!</definedName>
    <definedName name="Согласование" localSheetId="0">#REF!</definedName>
    <definedName name="Согласование">#REF!</definedName>
    <definedName name="Составил">#REF!</definedName>
    <definedName name="Составитель" localSheetId="2">#REF!</definedName>
    <definedName name="Составитель" localSheetId="0">#REF!</definedName>
    <definedName name="Составитель">#REF!</definedName>
    <definedName name="СП1" localSheetId="2">'[16]Обновление'!#REF!</definedName>
    <definedName name="СП1">'[16]Обновление'!#REF!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ая_полоса" localSheetId="2">#REF!</definedName>
    <definedName name="Строительная_полоса" localSheetId="0">#REF!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ерриториальная_поправка_к_ТЕР">#REF!</definedName>
    <definedName name="топ1" localSheetId="2">#REF!</definedName>
    <definedName name="топ1" localSheetId="0">#REF!</definedName>
    <definedName name="топ1">#REF!</definedName>
    <definedName name="топ2" localSheetId="2">#REF!</definedName>
    <definedName name="топ2" localSheetId="0">#REF!</definedName>
    <definedName name="топ2">#REF!</definedName>
    <definedName name="топо" localSheetId="2">#REF!</definedName>
    <definedName name="топо" localSheetId="0">#REF!</definedName>
    <definedName name="топо">#REF!</definedName>
    <definedName name="топогр1" localSheetId="2">#REF!</definedName>
    <definedName name="топогр1" localSheetId="0">#REF!</definedName>
    <definedName name="топогр1">#REF!</definedName>
    <definedName name="топограф" localSheetId="2">#REF!</definedName>
    <definedName name="топограф" localSheetId="0">#REF!</definedName>
    <definedName name="топограф">#REF!</definedName>
    <definedName name="тотллльльб" localSheetId="2">#REF!</definedName>
    <definedName name="тотллльльб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цуц" localSheetId="2">#REF!</definedName>
    <definedName name="уцуц" localSheetId="0">#REF!</definedName>
    <definedName name="уцуц">#REF!</definedName>
    <definedName name="Участок" localSheetId="2">#REF!</definedName>
    <definedName name="Участок" localSheetId="0">#REF!</definedName>
    <definedName name="Участок">#REF!</definedName>
    <definedName name="цена">#N/A</definedName>
    <definedName name="цена___0" localSheetId="2">#REF!</definedName>
    <definedName name="цена___0" localSheetId="0">#REF!</definedName>
    <definedName name="цена___0">#REF!</definedName>
    <definedName name="цена___0___0" localSheetId="2">#REF!</definedName>
    <definedName name="цена___0___0" localSheetId="0">#REF!</definedName>
    <definedName name="цена___0___0">#REF!</definedName>
    <definedName name="цена___0___0___0" localSheetId="2">#REF!</definedName>
    <definedName name="цена___0___0___0" localSheetId="0">#REF!</definedName>
    <definedName name="цена___0___0___0">#REF!</definedName>
    <definedName name="цена___0___0___0___0" localSheetId="2">#REF!</definedName>
    <definedName name="цена___0___0___0___0" localSheetId="0">#REF!</definedName>
    <definedName name="цена___0___0___0___0">#REF!</definedName>
    <definedName name="цена___0___0___2" localSheetId="2">#REF!</definedName>
    <definedName name="цена___0___0___2" localSheetId="0">#REF!</definedName>
    <definedName name="цена___0___0___2">#REF!</definedName>
    <definedName name="цена___0___0___3" localSheetId="2">#REF!</definedName>
    <definedName name="цена___0___0___3" localSheetId="0">#REF!</definedName>
    <definedName name="цена___0___0___3">#REF!</definedName>
    <definedName name="цена___0___0___4" localSheetId="2">#REF!</definedName>
    <definedName name="цена___0___0___4" localSheetId="0">#REF!</definedName>
    <definedName name="цена___0___0___4">#REF!</definedName>
    <definedName name="цена___0___1" localSheetId="2">#REF!</definedName>
    <definedName name="цена___0___1" localSheetId="0">#REF!</definedName>
    <definedName name="цена___0___1">#REF!</definedName>
    <definedName name="цена___0___10" localSheetId="2">#REF!</definedName>
    <definedName name="цена___0___10" localSheetId="0">#REF!</definedName>
    <definedName name="цена___0___10">#REF!</definedName>
    <definedName name="цена___0___12" localSheetId="2">#REF!</definedName>
    <definedName name="цена___0___12" localSheetId="0">#REF!</definedName>
    <definedName name="цена___0___12">#REF!</definedName>
    <definedName name="цена___0___2" localSheetId="2">#REF!</definedName>
    <definedName name="цена___0___2" localSheetId="0">#REF!</definedName>
    <definedName name="цена___0___2">#REF!</definedName>
    <definedName name="цена___0___2___0" localSheetId="2">#REF!</definedName>
    <definedName name="цена___0___2___0" localSheetId="0">#REF!</definedName>
    <definedName name="цена___0___2___0">#REF!</definedName>
    <definedName name="цена___0___3" localSheetId="2">#REF!</definedName>
    <definedName name="цена___0___3" localSheetId="0">#REF!</definedName>
    <definedName name="цена___0___3">#REF!</definedName>
    <definedName name="цена___0___4" localSheetId="2">#REF!</definedName>
    <definedName name="цена___0___4" localSheetId="0">#REF!</definedName>
    <definedName name="цена___0___4">#REF!</definedName>
    <definedName name="цена___0___5" localSheetId="2">#REF!</definedName>
    <definedName name="цена___0___5" localSheetId="0">#REF!</definedName>
    <definedName name="цена___0___5">#REF!</definedName>
    <definedName name="цена___0___6" localSheetId="2">#REF!</definedName>
    <definedName name="цена___0___6" localSheetId="0">#REF!</definedName>
    <definedName name="цена___0___6">#REF!</definedName>
    <definedName name="цена___0___8" localSheetId="2">#REF!</definedName>
    <definedName name="цена___0___8" localSheetId="0">#REF!</definedName>
    <definedName name="цена___0___8">#REF!</definedName>
    <definedName name="цена___1" localSheetId="2">#REF!</definedName>
    <definedName name="цена___1" localSheetId="0">#REF!</definedName>
    <definedName name="цена___1">#REF!</definedName>
    <definedName name="цена___1___0" localSheetId="2">#REF!</definedName>
    <definedName name="цена___1___0" localSheetId="0">#REF!</definedName>
    <definedName name="цена___1___0">#REF!</definedName>
    <definedName name="цена___10" localSheetId="2">#REF!</definedName>
    <definedName name="цена___10" localSheetId="0">#REF!</definedName>
    <definedName name="цена___10">#REF!</definedName>
    <definedName name="цена___10___0">NA()</definedName>
    <definedName name="цена___10___0___0" localSheetId="2">#REF!</definedName>
    <definedName name="цена___10___0___0" localSheetId="0">#REF!</definedName>
    <definedName name="цена___10___0___0">#REF!</definedName>
    <definedName name="цена___10___1" localSheetId="2">#REF!</definedName>
    <definedName name="цена___10___1" localSheetId="0">#REF!</definedName>
    <definedName name="цена___10___1">#REF!</definedName>
    <definedName name="цена___10___10" localSheetId="2">#REF!</definedName>
    <definedName name="цена___10___10" localSheetId="0">#REF!</definedName>
    <definedName name="цена___10___10">#REF!</definedName>
    <definedName name="цена___10___12" localSheetId="2">#REF!</definedName>
    <definedName name="цена___10___12" localSheetId="0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2">#REF!</definedName>
    <definedName name="цена___11" localSheetId="0">#REF!</definedName>
    <definedName name="цена___11">#REF!</definedName>
    <definedName name="цена___11___0">NA()</definedName>
    <definedName name="цена___11___10" localSheetId="2">#REF!</definedName>
    <definedName name="цена___11___10" localSheetId="0">#REF!</definedName>
    <definedName name="цена___11___10">#REF!</definedName>
    <definedName name="цена___11___2" localSheetId="2">#REF!</definedName>
    <definedName name="цена___11___2" localSheetId="0">#REF!</definedName>
    <definedName name="цена___11___2">#REF!</definedName>
    <definedName name="цена___11___4" localSheetId="2">#REF!</definedName>
    <definedName name="цена___11___4" localSheetId="0">#REF!</definedName>
    <definedName name="цена___11___4">#REF!</definedName>
    <definedName name="цена___11___6" localSheetId="2">#REF!</definedName>
    <definedName name="цена___11___6" localSheetId="0">#REF!</definedName>
    <definedName name="цена___11___6">#REF!</definedName>
    <definedName name="цена___11___8" localSheetId="2">#REF!</definedName>
    <definedName name="цена___11___8" localSheetId="0">#REF!</definedName>
    <definedName name="цена___11___8">#REF!</definedName>
    <definedName name="цена___12">NA()</definedName>
    <definedName name="цена___2" localSheetId="2">#REF!</definedName>
    <definedName name="цена___2" localSheetId="0">#REF!</definedName>
    <definedName name="цена___2">#REF!</definedName>
    <definedName name="цена___2___0" localSheetId="2">#REF!</definedName>
    <definedName name="цена___2___0" localSheetId="0">#REF!</definedName>
    <definedName name="цена___2___0">#REF!</definedName>
    <definedName name="цена___2___0___0" localSheetId="2">#REF!</definedName>
    <definedName name="цена___2___0___0" localSheetId="0">#REF!</definedName>
    <definedName name="цена___2___0___0">#REF!</definedName>
    <definedName name="цена___2___0___0___0" localSheetId="2">#REF!</definedName>
    <definedName name="цена___2___0___0___0" localSheetId="0">#REF!</definedName>
    <definedName name="цена___2___0___0___0">#REF!</definedName>
    <definedName name="цена___2___1" localSheetId="2">#REF!</definedName>
    <definedName name="цена___2___1" localSheetId="0">#REF!</definedName>
    <definedName name="цена___2___1">#REF!</definedName>
    <definedName name="цена___2___10" localSheetId="2">#REF!</definedName>
    <definedName name="цена___2___10" localSheetId="0">#REF!</definedName>
    <definedName name="цена___2___10">#REF!</definedName>
    <definedName name="цена___2___12" localSheetId="2">#REF!</definedName>
    <definedName name="цена___2___12" localSheetId="0">#REF!</definedName>
    <definedName name="цена___2___12">#REF!</definedName>
    <definedName name="цена___2___2" localSheetId="2">#REF!</definedName>
    <definedName name="цена___2___2" localSheetId="0">#REF!</definedName>
    <definedName name="цена___2___2">#REF!</definedName>
    <definedName name="цена___2___3" localSheetId="2">#REF!</definedName>
    <definedName name="цена___2___3" localSheetId="0">#REF!</definedName>
    <definedName name="цена___2___3">#REF!</definedName>
    <definedName name="цена___2___4" localSheetId="2">#REF!</definedName>
    <definedName name="цена___2___4" localSheetId="0">#REF!</definedName>
    <definedName name="цена___2___4">#REF!</definedName>
    <definedName name="цена___2___6" localSheetId="2">#REF!</definedName>
    <definedName name="цена___2___6" localSheetId="0">#REF!</definedName>
    <definedName name="цена___2___6">#REF!</definedName>
    <definedName name="цена___2___8" localSheetId="2">#REF!</definedName>
    <definedName name="цена___2___8" localSheetId="0">#REF!</definedName>
    <definedName name="цена___2___8">#REF!</definedName>
    <definedName name="цена___3" localSheetId="2">#REF!</definedName>
    <definedName name="цена___3" localSheetId="0">#REF!</definedName>
    <definedName name="цена___3">#REF!</definedName>
    <definedName name="цена___3___0" localSheetId="2">#REF!</definedName>
    <definedName name="цена___3___0" localSheetId="0">#REF!</definedName>
    <definedName name="цена___3___0">#REF!</definedName>
    <definedName name="цена___3___0___0">NA()</definedName>
    <definedName name="цена___3___10" localSheetId="2">#REF!</definedName>
    <definedName name="цена___3___10" localSheetId="0">#REF!</definedName>
    <definedName name="цена___3___10">#REF!</definedName>
    <definedName name="цена___3___2" localSheetId="2">#REF!</definedName>
    <definedName name="цена___3___2" localSheetId="0">#REF!</definedName>
    <definedName name="цена___3___2">#REF!</definedName>
    <definedName name="цена___3___3" localSheetId="2">#REF!</definedName>
    <definedName name="цена___3___3" localSheetId="0">#REF!</definedName>
    <definedName name="цена___3___3">#REF!</definedName>
    <definedName name="цена___3___4" localSheetId="2">#REF!</definedName>
    <definedName name="цена___3___4" localSheetId="0">#REF!</definedName>
    <definedName name="цена___3___4">#REF!</definedName>
    <definedName name="цена___3___6" localSheetId="2">#REF!</definedName>
    <definedName name="цена___3___6" localSheetId="0">#REF!</definedName>
    <definedName name="цена___3___6">#REF!</definedName>
    <definedName name="цена___3___8" localSheetId="2">#REF!</definedName>
    <definedName name="цена___3___8" localSheetId="0">#REF!</definedName>
    <definedName name="цена___3___8">#REF!</definedName>
    <definedName name="цена___4" localSheetId="2">#REF!</definedName>
    <definedName name="цена___4" localSheetId="0">#REF!</definedName>
    <definedName name="цена___4">#REF!</definedName>
    <definedName name="цена___4___0">NA()</definedName>
    <definedName name="цена___4___0___0" localSheetId="2">#REF!</definedName>
    <definedName name="цена___4___0___0" localSheetId="0">#REF!</definedName>
    <definedName name="цена___4___0___0">#REF!</definedName>
    <definedName name="цена___4___0___0___0" localSheetId="2">#REF!</definedName>
    <definedName name="цена___4___0___0___0" localSheetId="0">#REF!</definedName>
    <definedName name="цена___4___0___0___0">#REF!</definedName>
    <definedName name="цена___4___10" localSheetId="2">#REF!</definedName>
    <definedName name="цена___4___10" localSheetId="0">#REF!</definedName>
    <definedName name="цена___4___10">#REF!</definedName>
    <definedName name="цена___4___12" localSheetId="2">#REF!</definedName>
    <definedName name="цена___4___12" localSheetId="0">#REF!</definedName>
    <definedName name="цена___4___12">#REF!</definedName>
    <definedName name="цена___4___2" localSheetId="2">#REF!</definedName>
    <definedName name="цена___4___2" localSheetId="0">#REF!</definedName>
    <definedName name="цена___4___2">#REF!</definedName>
    <definedName name="цена___4___3" localSheetId="2">#REF!</definedName>
    <definedName name="цена___4___3" localSheetId="0">#REF!</definedName>
    <definedName name="цена___4___3">#REF!</definedName>
    <definedName name="цена___4___4" localSheetId="2">#REF!</definedName>
    <definedName name="цена___4___4" localSheetId="0">#REF!</definedName>
    <definedName name="цена___4___4">#REF!</definedName>
    <definedName name="цена___4___6" localSheetId="2">#REF!</definedName>
    <definedName name="цена___4___6" localSheetId="0">#REF!</definedName>
    <definedName name="цена___4___6">#REF!</definedName>
    <definedName name="цена___4___8" localSheetId="2">#REF!</definedName>
    <definedName name="цена___4___8" localSheetId="0">#REF!</definedName>
    <definedName name="цена___4___8">#REF!</definedName>
    <definedName name="цена___5">NA()</definedName>
    <definedName name="цена___5___0" localSheetId="2">#REF!</definedName>
    <definedName name="цена___5___0" localSheetId="0">#REF!</definedName>
    <definedName name="цена___5___0">#REF!</definedName>
    <definedName name="цена___5___0___0" localSheetId="2">#REF!</definedName>
    <definedName name="цена___5___0___0" localSheetId="0">#REF!</definedName>
    <definedName name="цена___5___0___0">#REF!</definedName>
    <definedName name="цена___5___0___0___0" localSheetId="2">#REF!</definedName>
    <definedName name="цена___5___0___0___0" localSheetId="0">#REF!</definedName>
    <definedName name="цена___5___0___0___0">#REF!</definedName>
    <definedName name="цена___5___3">NA()</definedName>
    <definedName name="цена___6">NA()</definedName>
    <definedName name="цена___6___0" localSheetId="2">#REF!</definedName>
    <definedName name="цена___6___0" localSheetId="0">#REF!</definedName>
    <definedName name="цена___6___0">#REF!</definedName>
    <definedName name="цена___6___0___0" localSheetId="2">#REF!</definedName>
    <definedName name="цена___6___0___0" localSheetId="0">#REF!</definedName>
    <definedName name="цена___6___0___0">#REF!</definedName>
    <definedName name="цена___6___0___0___0" localSheetId="2">#REF!</definedName>
    <definedName name="цена___6___0___0___0" localSheetId="0">#REF!</definedName>
    <definedName name="цена___6___0___0___0">#REF!</definedName>
    <definedName name="цена___6___1" localSheetId="2">#REF!</definedName>
    <definedName name="цена___6___1" localSheetId="0">#REF!</definedName>
    <definedName name="цена___6___1">#REF!</definedName>
    <definedName name="цена___6___10" localSheetId="2">#REF!</definedName>
    <definedName name="цена___6___10" localSheetId="0">#REF!</definedName>
    <definedName name="цена___6___10">#REF!</definedName>
    <definedName name="цена___6___12" localSheetId="2">#REF!</definedName>
    <definedName name="цена___6___12" localSheetId="0">#REF!</definedName>
    <definedName name="цена___6___12">#REF!</definedName>
    <definedName name="цена___6___2" localSheetId="2">#REF!</definedName>
    <definedName name="цена___6___2" localSheetId="0">#REF!</definedName>
    <definedName name="цена___6___2">#REF!</definedName>
    <definedName name="цена___6___4" localSheetId="2">#REF!</definedName>
    <definedName name="цена___6___4" localSheetId="0">#REF!</definedName>
    <definedName name="цена___6___4">#REF!</definedName>
    <definedName name="цена___6___6" localSheetId="2">#REF!</definedName>
    <definedName name="цена___6___6" localSheetId="0">#REF!</definedName>
    <definedName name="цена___6___6">#REF!</definedName>
    <definedName name="цена___6___8" localSheetId="2">#REF!</definedName>
    <definedName name="цена___6___8" localSheetId="0">#REF!</definedName>
    <definedName name="цена___6___8">#REF!</definedName>
    <definedName name="цена___7" localSheetId="2">#REF!</definedName>
    <definedName name="цена___7" localSheetId="0">#REF!</definedName>
    <definedName name="цена___7">#REF!</definedName>
    <definedName name="цена___7___0" localSheetId="2">#REF!</definedName>
    <definedName name="цена___7___0" localSheetId="0">#REF!</definedName>
    <definedName name="цена___7___0">#REF!</definedName>
    <definedName name="цена___7___10" localSheetId="2">#REF!</definedName>
    <definedName name="цена___7___10" localSheetId="0">#REF!</definedName>
    <definedName name="цена___7___10">#REF!</definedName>
    <definedName name="цена___7___2" localSheetId="2">#REF!</definedName>
    <definedName name="цена___7___2" localSheetId="0">#REF!</definedName>
    <definedName name="цена___7___2">#REF!</definedName>
    <definedName name="цена___7___4" localSheetId="2">#REF!</definedName>
    <definedName name="цена___7___4" localSheetId="0">#REF!</definedName>
    <definedName name="цена___7___4">#REF!</definedName>
    <definedName name="цена___7___6" localSheetId="2">#REF!</definedName>
    <definedName name="цена___7___6" localSheetId="0">#REF!</definedName>
    <definedName name="цена___7___6">#REF!</definedName>
    <definedName name="цена___7___8" localSheetId="2">#REF!</definedName>
    <definedName name="цена___7___8" localSheetId="0">#REF!</definedName>
    <definedName name="цена___7___8">#REF!</definedName>
    <definedName name="цена___8" localSheetId="2">#REF!</definedName>
    <definedName name="цена___8" localSheetId="0">#REF!</definedName>
    <definedName name="цена___8">#REF!</definedName>
    <definedName name="цена___8___0" localSheetId="2">#REF!</definedName>
    <definedName name="цена___8___0" localSheetId="0">#REF!</definedName>
    <definedName name="цена___8___0">#REF!</definedName>
    <definedName name="цена___8___0___0" localSheetId="2">#REF!</definedName>
    <definedName name="цена___8___0___0" localSheetId="0">#REF!</definedName>
    <definedName name="цена___8___0___0">#REF!</definedName>
    <definedName name="цена___8___0___0___0" localSheetId="2">#REF!</definedName>
    <definedName name="цена___8___0___0___0" localSheetId="0">#REF!</definedName>
    <definedName name="цена___8___0___0___0">#REF!</definedName>
    <definedName name="цена___8___1" localSheetId="2">#REF!</definedName>
    <definedName name="цена___8___1" localSheetId="0">#REF!</definedName>
    <definedName name="цена___8___1">#REF!</definedName>
    <definedName name="цена___8___10" localSheetId="2">#REF!</definedName>
    <definedName name="цена___8___10" localSheetId="0">#REF!</definedName>
    <definedName name="цена___8___10">#REF!</definedName>
    <definedName name="цена___8___12" localSheetId="2">#REF!</definedName>
    <definedName name="цена___8___12" localSheetId="0">#REF!</definedName>
    <definedName name="цена___8___12">#REF!</definedName>
    <definedName name="цена___8___2" localSheetId="2">#REF!</definedName>
    <definedName name="цена___8___2" localSheetId="0">#REF!</definedName>
    <definedName name="цена___8___2">#REF!</definedName>
    <definedName name="цена___8___4" localSheetId="2">#REF!</definedName>
    <definedName name="цена___8___4" localSheetId="0">#REF!</definedName>
    <definedName name="цена___8___4">#REF!</definedName>
    <definedName name="цена___8___6" localSheetId="2">#REF!</definedName>
    <definedName name="цена___8___6" localSheetId="0">#REF!</definedName>
    <definedName name="цена___8___6">#REF!</definedName>
    <definedName name="цена___8___8" localSheetId="2">#REF!</definedName>
    <definedName name="цена___8___8" localSheetId="0">#REF!</definedName>
    <definedName name="цена___8___8">#REF!</definedName>
    <definedName name="цена___9" localSheetId="2">#REF!</definedName>
    <definedName name="цена___9" localSheetId="0">#REF!</definedName>
    <definedName name="цена___9">#REF!</definedName>
    <definedName name="цена___9___0" localSheetId="2">#REF!</definedName>
    <definedName name="цена___9___0" localSheetId="0">#REF!</definedName>
    <definedName name="цена___9___0">#REF!</definedName>
    <definedName name="цена___9___0___0" localSheetId="2">#REF!</definedName>
    <definedName name="цена___9___0___0" localSheetId="0">#REF!</definedName>
    <definedName name="цена___9___0___0">#REF!</definedName>
    <definedName name="цена___9___0___0___0" localSheetId="2">#REF!</definedName>
    <definedName name="цена___9___0___0___0" localSheetId="0">#REF!</definedName>
    <definedName name="цена___9___0___0___0">#REF!</definedName>
    <definedName name="цена___9___10" localSheetId="2">#REF!</definedName>
    <definedName name="цена___9___10" localSheetId="0">#REF!</definedName>
    <definedName name="цена___9___10">#REF!</definedName>
    <definedName name="цена___9___2" localSheetId="2">#REF!</definedName>
    <definedName name="цена___9___2" localSheetId="0">#REF!</definedName>
    <definedName name="цена___9___2">#REF!</definedName>
    <definedName name="цена___9___4" localSheetId="2">#REF!</definedName>
    <definedName name="цена___9___4" localSheetId="0">#REF!</definedName>
    <definedName name="цена___9___4">#REF!</definedName>
    <definedName name="цена___9___6" localSheetId="2">#REF!</definedName>
    <definedName name="цена___9___6" localSheetId="0">#REF!</definedName>
    <definedName name="цена___9___6">#REF!</definedName>
    <definedName name="цена___9___8" localSheetId="2">#REF!</definedName>
    <definedName name="цена___9___8" localSheetId="0">#REF!</definedName>
    <definedName name="цена___9___8">#REF!</definedName>
    <definedName name="часптмо" localSheetId="2">'[32]топография'!#REF!</definedName>
    <definedName name="часптмо">'[32]топография'!#REF!</definedName>
    <definedName name="Шкафы_ТМ">#REF!</definedName>
    <definedName name="ыап" localSheetId="2">#REF!</definedName>
    <definedName name="ыап">#REF!</definedName>
    <definedName name="эк1" localSheetId="2">#REF!</definedName>
    <definedName name="эк1" localSheetId="0">#REF!</definedName>
    <definedName name="эк1">#REF!</definedName>
    <definedName name="эко" localSheetId="2">#REF!</definedName>
    <definedName name="эко" localSheetId="0">#REF!</definedName>
    <definedName name="эко">#REF!</definedName>
    <definedName name="эко1" localSheetId="2">#REF!</definedName>
    <definedName name="эко1" localSheetId="0">#REF!</definedName>
    <definedName name="эко1">#REF!</definedName>
    <definedName name="экол.1" localSheetId="2">'[12]топография'!#REF!</definedName>
    <definedName name="экол.1">'[12]топография'!#REF!</definedName>
    <definedName name="экол1" localSheetId="2">#REF!</definedName>
    <definedName name="экол1" localSheetId="0">#REF!</definedName>
    <definedName name="экол1">#REF!</definedName>
    <definedName name="экол2" localSheetId="2">#REF!</definedName>
    <definedName name="экол2" localSheetId="0">#REF!</definedName>
    <definedName name="экол2">#REF!</definedName>
    <definedName name="экология">NA()</definedName>
    <definedName name="ЭлеСи">'[24]Коэфф1.'!$E$7</definedName>
    <definedName name="ЭлеСи_1">#REF!</definedName>
    <definedName name="ЭЛСИ_Т" localSheetId="2">#REF!</definedName>
    <definedName name="ЭЛСИ_Т">#REF!</definedName>
  </definedNames>
  <calcPr fullCalcOnLoad="1"/>
</workbook>
</file>

<file path=xl/sharedStrings.xml><?xml version="1.0" encoding="utf-8"?>
<sst xmlns="http://schemas.openxmlformats.org/spreadsheetml/2006/main" count="201" uniqueCount="156">
  <si>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</si>
  <si>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</si>
  <si>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</si>
  <si>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 xml:space="preserve">Наименование объекта, стадии, </t>
  </si>
  <si>
    <t>т.5 п.2</t>
  </si>
  <si>
    <t>этапа проектных работ</t>
  </si>
  <si>
    <t>Заказчик</t>
  </si>
  <si>
    <t>№№ п/п</t>
  </si>
  <si>
    <t>Перечень выполняемых работ</t>
  </si>
  <si>
    <t xml:space="preserve">Ссылка на сметы </t>
  </si>
  <si>
    <t>Стоимость работ в текущих ценах</t>
  </si>
  <si>
    <t>НДС</t>
  </si>
  <si>
    <t>Стоимость с НДС</t>
  </si>
  <si>
    <t>№ п/п</t>
  </si>
  <si>
    <t>Инженерные изыскания</t>
  </si>
  <si>
    <t>М.П.</t>
  </si>
  <si>
    <t xml:space="preserve">Сводная смета </t>
  </si>
  <si>
    <t>Проектные работы</t>
  </si>
  <si>
    <t xml:space="preserve">ИТОГО ПО СМЕТЕ </t>
  </si>
  <si>
    <t>Организация и условия труда работников.</t>
  </si>
  <si>
    <t>Командировочные расходы</t>
  </si>
  <si>
    <t>Проектная документация</t>
  </si>
  <si>
    <t>Рабочая документация</t>
  </si>
  <si>
    <t>Приложение  № 4</t>
  </si>
  <si>
    <t>к договору № ___________</t>
  </si>
  <si>
    <t>Сводная смета на проектные и изыскательские работы</t>
  </si>
  <si>
    <t>Наименование организации Заказчика: ЗАО «Газпром нефть Оренбург»</t>
  </si>
  <si>
    <t xml:space="preserve">Наименование проектной организации: </t>
  </si>
  <si>
    <t>Стоимость выполняемых работ, руб.</t>
  </si>
  <si>
    <t>Примечание</t>
  </si>
  <si>
    <t>Изыскательские работы</t>
  </si>
  <si>
    <t>Всего</t>
  </si>
  <si>
    <t>Топографо-геодезические изыскания</t>
  </si>
  <si>
    <t>Инженерно-геологические изыскания</t>
  </si>
  <si>
    <t>Инженерно-геофизические изыскания</t>
  </si>
  <si>
    <t>Инженерно-гидрологические изыскания</t>
  </si>
  <si>
    <t>Инженерно-экологические изыскания</t>
  </si>
  <si>
    <t>Итого по п. 1</t>
  </si>
  <si>
    <t>Землеустроительные работы</t>
  </si>
  <si>
    <t>Оформление и согласование акта выбора</t>
  </si>
  <si>
    <t>Плата за согласования и экспертизы</t>
  </si>
  <si>
    <t>Оформление градостроительного плана</t>
  </si>
  <si>
    <t>Итого по п. 2</t>
  </si>
  <si>
    <t>Основные проектные решения</t>
  </si>
  <si>
    <t>Итого по п. 3</t>
  </si>
  <si>
    <t>Разработка раздела ИТМ ГО и ЧС</t>
  </si>
  <si>
    <t>Анализ безопасности и оценка риска проектируемого объекта</t>
  </si>
  <si>
    <t>Мероприятия по энергоэффективности</t>
  </si>
  <si>
    <t>Проект рекультивации нарушенных земель</t>
  </si>
  <si>
    <t xml:space="preserve">Мероприятия по противопожарной безопасности </t>
  </si>
  <si>
    <t>Сбор исходных данных</t>
  </si>
  <si>
    <t>Декларация пожарной безопасности</t>
  </si>
  <si>
    <t>Декларация промышленной безопасности</t>
  </si>
  <si>
    <t>Итого по п. 4</t>
  </si>
  <si>
    <t>Итого по п. 5</t>
  </si>
  <si>
    <t>Прочие расходы</t>
  </si>
  <si>
    <t>Оплата государственной экспертизы проекта</t>
  </si>
  <si>
    <t>Итого по п. 6</t>
  </si>
  <si>
    <t>Итого по договору:</t>
  </si>
  <si>
    <t>НДС 18%</t>
  </si>
  <si>
    <t>Итого с НДС по договору:</t>
  </si>
  <si>
    <t>Заказчик:</t>
  </si>
  <si>
    <t>Подрядчик:</t>
  </si>
  <si>
    <t>_______________________</t>
  </si>
  <si>
    <r>
      <t>от ______________20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</si>
  <si>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по объекту «</t>
    </r>
    <r>
      <rPr>
        <u val="single"/>
        <sz val="10"/>
        <rFont val="Arial"/>
        <family val="2"/>
      </rPr>
      <t xml:space="preserve">                                        </t>
    </r>
    <r>
      <rPr>
        <sz val="10"/>
        <rFont val="Arial"/>
        <family val="2"/>
      </rPr>
      <t>»</t>
    </r>
  </si>
  <si>
    <r>
      <t>«___»  ___________  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</si>
  <si>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«___»  ___________  20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г.</t>
    </r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</si>
  <si>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</si>
  <si>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</si>
  <si>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</si>
  <si>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</si>
  <si>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</si>
  <si>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</si>
  <si>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</si>
  <si>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</si>
  <si>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</si>
  <si>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</si>
  <si>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</si>
  <si>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</si>
  <si>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</si>
  <si>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</si>
  <si>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</si>
  <si>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</si>
  <si>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</si>
  <si>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</si>
  <si>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</si>
  <si>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</si>
  <si>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6.1</t>
  </si>
  <si>
    <t>6.2</t>
  </si>
  <si>
    <t>Разработка тома ООС</t>
  </si>
  <si>
    <t>4.11</t>
  </si>
  <si>
    <t>5</t>
  </si>
  <si>
    <t>Выдача электронного экземпляра, доп. экземпляры документации на бумажном носителе. (2 экз.)</t>
  </si>
  <si>
    <t>6.3</t>
  </si>
  <si>
    <t>Сопровождение экспертизы</t>
  </si>
  <si>
    <t>6.4</t>
  </si>
  <si>
    <t>ИТОГО по этапу I</t>
  </si>
  <si>
    <t>Смета № 1</t>
  </si>
  <si>
    <t>итого (в баз. ценах)</t>
  </si>
  <si>
    <t>Отдел</t>
  </si>
  <si>
    <t>Итого по отделу</t>
  </si>
  <si>
    <t>пониж коэф.</t>
  </si>
  <si>
    <t>ТЕХНЛ</t>
  </si>
  <si>
    <t>ТТ</t>
  </si>
  <si>
    <t>ВИК</t>
  </si>
  <si>
    <t>АС</t>
  </si>
  <si>
    <t>Наименование предприятия, задания, сооружения, стадии проектирования, этапа, вида проектных или изыскательских работ</t>
  </si>
  <si>
    <t>ЭС</t>
  </si>
  <si>
    <t>Наименование проектной (изыскательской) организации</t>
  </si>
  <si>
    <t>АТиС</t>
  </si>
  <si>
    <t>СС</t>
  </si>
  <si>
    <t>ГП</t>
  </si>
  <si>
    <t>№ nn</t>
  </si>
  <si>
    <t>Характеристика предприятия, здания, сооружения или виды работ</t>
  </si>
  <si>
    <t>N частей, глав, таблиц, § и пунктов указаний к разделу или главе сбор­ника цен на проектные и изыскательские работы для строительства</t>
  </si>
  <si>
    <t>Расчет стоимости a+bx, или объем строительно-монтажных работ x %</t>
  </si>
  <si>
    <t>ЭЗ</t>
  </si>
  <si>
    <t>100 или количество Х цену</t>
  </si>
  <si>
    <t>СпецР</t>
  </si>
  <si>
    <t>П</t>
  </si>
  <si>
    <t>РД</t>
  </si>
  <si>
    <t>ВСЕГО</t>
  </si>
  <si>
    <t>ИТОГО ПО СМЕТЕ</t>
  </si>
  <si>
    <t xml:space="preserve">Приложение к договору № </t>
  </si>
  <si>
    <t>Стоимость в тыс. руб.</t>
  </si>
  <si>
    <t>ОАО "АТЭК"</t>
  </si>
  <si>
    <t xml:space="preserve"> I этап - Проектная документация.</t>
  </si>
  <si>
    <t>СМЕТА № 1</t>
  </si>
  <si>
    <t xml:space="preserve">                                   на пpоектные  pаботы на стадии "проектная документация"</t>
  </si>
  <si>
    <t>Стоимость работ, тыс. руб.</t>
  </si>
  <si>
    <t>Приложение к договору №</t>
  </si>
  <si>
    <t xml:space="preserve"> I этап - Рабочая документация.</t>
  </si>
  <si>
    <t>Смета № 2</t>
  </si>
  <si>
    <t>Участок магистральной тепловой сети 2Ду700  подземной прокладки в канале протяженностью 840 м. Реконструкция.</t>
  </si>
  <si>
    <t>Камеры тепловые подземные в количестве 3 ед.</t>
  </si>
  <si>
    <t>Камеры тепловые подземные существующие в количестве 3 ед. Реконструкция.</t>
  </si>
  <si>
    <t xml:space="preserve">                                   на пpоектные  pаботы на стадии "рабочая документация"</t>
  </si>
  <si>
    <t>Реконструкция существующей магистральной тепловой сети «РОК-1 – ЗЖР», г. Краснодар, на участке от тепловой камеры ТК-14 до тепловой камеры ТК-16/3</t>
  </si>
  <si>
    <t xml:space="preserve">СБЦ 81-2001-07 Коммунальные инженерные сети и сооружения. 2013 г.
таб.9 п. 63
0,4 -  на стадию "проектная документация" (п. 1.4  МУ) 
1,15 - сейсм. 7 баллов (п. 3.7. МУ)                                                                     1,05 - реконструкция (п. 3.4. МУ)                                                                          1,05 - при глубине заложения более 2 м (п. 2.6.11 СБЦ)                                           1,25 - для канальной прокладки (п. 2.6.11 СБЦ) 
1,2 - для коэф. застройки от 0,5 до 0,8 (п. 2.6.8 СБЦ)                                       1,05 - при кол-ве пересечений сущ. коммуникаций более 10 (п. 2.6.9 СБЦ)                                                                              1,05 - для городов с населением до 1 млн. (п. 1.10 СБЦ)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</si>
  <si>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(109,46+468,09*0,84)*3,70*0,4*1,05*1,05*1,05*1,25*(1+0,15+0,2+0,05)</t>
  </si>
  <si>
    <t xml:space="preserve">СБЦ 81-2001-07 Коммунальные инженерные сети и сооружения. 2013 г.
таб.43, п.4
0,4 - на стадию "проектная документация"
1,15- сейсм. 7 баллов                                                                                             1,05 - реконструкция (п. 3.4. МУ)
1,2 - для коэф. застройки от 0,5 до 0,8                                                               1,05 - для городов с населением от 500 тыс. до 1 млн. человек                                                                                                                                           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</si>
  <si>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12,87*(1+2*0,3) *3,70*0,4*1,05*1,05*(1+0,15+0,2)</t>
  </si>
  <si>
    <t xml:space="preserve">СБЦ 81-2001-07 Коммунальные инженерные сети и сооружения. 2013 г.
таб.43, п.4
0,4 - на стадию "проектная документация"
1,15- сейсм. 7 баллов                                                                                             
1,2 - для коэф. застройки от 0,5 до 0,8                                                               1,05 - для городов с населением от 500 тыс. до 1 млн. человек                                                                                                                                           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</si>
  <si>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12,87*(1+2*0,3) *3,70*0,4*1,05*(1+0,15+0,2)</t>
  </si>
  <si>
    <t xml:space="preserve">СБЦ 81-2001-07 Коммунальные инженерные сети и сооружения. 2013 г.
таб.9 п. 63
0,6 -  на стадию "рабочая документация" (п. 1.4  МУ) 
1,15 - сейсм. 7 баллов (п. 3.7. МУ)                                                                     1,05 - реконструкция (п. 3.4. МУ)                                                                          1,05 - при глубине заложения более 2 м (п. 2.6.11 СБЦ)                                           1,25 - для канальной прокладки (п. 2.6.11 СБЦ) 
1,2 - для коэф. застройки от 0,5 до 0,8 (п. 2.6.8 СБЦ)                                       1,05 - при кол-ве пересечений сущ. коммуникаций более 10 (п. 2.6.9 СБЦ)                                                                              1,05 - для городов с населением до 1 млн. (п. 1.10 СБЦ)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</si>
  <si>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(109,46+468,09*0,84)*3,70*0,6*1,05*1,05*1,05*1,25*(1+0,15+0,2+0,05)</t>
  </si>
  <si>
    <t xml:space="preserve">СБЦ 81-2001-07 Коммунальные инженерные сети и сооружения. 2013 г.
таб.43, п.4
0,6 - на стадию "рабочая документация"
1,15- сейсм. 7 баллов                                                                                             1,05 - реконструкция (п. 3.4. МУ)
1,2 - для коэф. застройки от 0,5 до 0,8                                                               1,05 - для городов с населением от 500 тыс. до 1 млн. человек                                                                                                                                           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</si>
  <si>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12,87*(1+2*0,3) *3,70*0,6*1,05*1,05*(1+0,15+0,2)</t>
  </si>
  <si>
    <t xml:space="preserve">СБЦ 81-2001-07 Коммунальные инженерные сети и сооружения. 2013 г.
таб.43, п.4
0,6 - на стадию "рабочая документация"
1,15- сейсм. 7 баллов                                                                                             
1,2 - для коэф. застройки от 0,5 до 0,8                                                               1,05 - для городов с населением от 500 тыс. до 1 млн. человек                                                                                                                                           
3,70-III квартал 2014 года (Письмо Министерства строительства и жилищно-коммунального хозяйства Российской Федерации
 от 04 августа 2014 г. №15285-ЕС/08)
</t>
  </si>
  <si>
    <t>12,87*(1+2*0,3) *3,70*0,6*1,05*(1+0,15+0,2)</t>
  </si>
  <si>
    <t>Составил__________</t>
  </si>
  <si>
    <t>Проверил_____________</t>
  </si>
  <si>
    <t>СМЕТА № 2</t>
  </si>
  <si>
    <t>Составил______________</t>
  </si>
  <si>
    <t xml:space="preserve">                                                                                  Проверил___________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</si>
</sst>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_-* #,##0.00[$€-1]_-;\-* #,##0.00[$€-1]_-;_-* &quot;-&quot;??[$€-1]_-"/>
    <numFmt numFmtId="168" formatCode="0.0_)"/>
    <numFmt numFmtId="169" formatCode="0_)"/>
    <numFmt numFmtId="170" formatCode="0.00_)"/>
    <numFmt numFmtId="171" formatCode="#,##0.00&quot;р.&quot;_);\(#,##0.00&quot;р.&quot;\)"/>
    <numFmt numFmtId="172" formatCode="#,##0.000"/>
    <numFmt numFmtId="173" formatCode="0.000"/>
    <numFmt numFmtId="174" formatCode="dd/mm/yy;@"/>
    <numFmt numFmtId="175" formatCode="General_)"/>
    <numFmt numFmtId="176" formatCode="_(* #,##0.00_);_(* \(#,##0.00\);_(* &quot;-&quot;??_);_(@_)"/>
    <numFmt numFmtId="177" formatCode="mmmm\ d\,\ yyyy"/>
    <numFmt numFmtId="178" formatCode="_-* #,##0.00\ _р_._-;\-* #,##0.00\ _р_._-;_-* &quot;-&quot;??\ _р_._-;_-@_-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_-* #,##0.00_р_._-;\-* #,##0.00_р_._-;_-* \-??_р_._-;_-@_-"/>
    <numFmt numFmtId="186" formatCode="0.0000"/>
    <numFmt numFmtId="187" formatCode="#,##0.00_р_."/>
    <numFmt numFmtId="188" formatCode="0.0000_)"/>
    <numFmt numFmtId="189" formatCode="#,##0_р_."/>
    <numFmt numFmtId="190" formatCode="dd/mm/yy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Courier"/>
      <family val="1"/>
    </font>
    <font>
      <b/>
      <sz val="11"/>
      <name val="Times New Roman Cyr"/>
      <family val="1"/>
    </font>
    <font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ourier New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2"/>
      <color indexed="8"/>
      <name val="Courier New"/>
      <family val="3"/>
    </font>
    <font>
      <b/>
      <sz val="10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Courier New"/>
      <family val="3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1" applyNumberFormat="0" applyAlignment="0" applyProtection="0"/>
    <xf numFmtId="0" fontId="14" fillId="26" borderId="2" applyNumberFormat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23" fillId="33" borderId="8" applyNumberFormat="0" applyAlignment="0" applyProtection="0"/>
    <xf numFmtId="0" fontId="35" fillId="38" borderId="0">
      <alignment horizontal="center" vertical="top"/>
      <protection/>
    </xf>
    <xf numFmtId="0" fontId="36" fillId="38" borderId="0">
      <alignment horizontal="left" vertical="top"/>
      <protection/>
    </xf>
    <xf numFmtId="0" fontId="36" fillId="38" borderId="0">
      <alignment horizontal="center" vertical="center"/>
      <protection/>
    </xf>
    <xf numFmtId="0" fontId="36" fillId="38" borderId="0">
      <alignment horizontal="center"/>
      <protection/>
    </xf>
    <xf numFmtId="0" fontId="36" fillId="38" borderId="0">
      <alignment horizontal="right"/>
      <protection/>
    </xf>
    <xf numFmtId="0" fontId="37" fillId="38" borderId="0">
      <alignment horizontal="center" vertical="center"/>
      <protection/>
    </xf>
    <xf numFmtId="0" fontId="37" fillId="38" borderId="0">
      <alignment horizontal="center" vertical="center"/>
      <protection/>
    </xf>
    <xf numFmtId="0" fontId="36" fillId="38" borderId="0">
      <alignment horizontal="right" vertical="top"/>
      <protection/>
    </xf>
    <xf numFmtId="0" fontId="37" fillId="38" borderId="0">
      <alignment horizontal="center" vertical="center"/>
      <protection/>
    </xf>
    <xf numFmtId="0" fontId="37" fillId="38" borderId="0">
      <alignment horizontal="center" vertical="center"/>
      <protection/>
    </xf>
    <xf numFmtId="0" fontId="36" fillId="38" borderId="0">
      <alignment horizontal="center" vertical="center"/>
      <protection/>
    </xf>
    <xf numFmtId="0" fontId="36" fillId="38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10">
      <alignment horizontal="center"/>
      <protection/>
    </xf>
    <xf numFmtId="0" fontId="0" fillId="0" borderId="0">
      <alignment vertical="top"/>
      <protection/>
    </xf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11" applyNumberFormat="0" applyAlignment="0" applyProtection="0"/>
    <xf numFmtId="0" fontId="2" fillId="0" borderId="10">
      <alignment horizontal="center"/>
      <protection/>
    </xf>
    <xf numFmtId="0" fontId="2" fillId="0" borderId="0">
      <alignment vertical="top"/>
      <protection/>
    </xf>
    <xf numFmtId="0" fontId="63" fillId="46" borderId="12" applyNumberFormat="0" applyAlignment="0" applyProtection="0"/>
    <xf numFmtId="0" fontId="64" fillId="46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3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70" fillId="0" borderId="16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17" applyNumberFormat="0" applyFill="0" applyAlignment="0" applyProtection="0"/>
    <xf numFmtId="0" fontId="0" fillId="0" borderId="0">
      <alignment/>
      <protection/>
    </xf>
    <xf numFmtId="0" fontId="71" fillId="47" borderId="18" applyNumberFormat="0" applyAlignment="0" applyProtection="0"/>
    <xf numFmtId="0" fontId="2" fillId="0" borderId="10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2" fillId="0" borderId="10">
      <alignment horizontal="center" wrapText="1"/>
      <protection/>
    </xf>
    <xf numFmtId="0" fontId="75" fillId="49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50" borderId="19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0" fontId="0" fillId="51" borderId="7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ill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2" fillId="0" borderId="10">
      <alignment horizontal="center" wrapText="1"/>
      <protection/>
    </xf>
    <xf numFmtId="0" fontId="2" fillId="0" borderId="10">
      <alignment horizontal="center"/>
      <protection/>
    </xf>
    <xf numFmtId="0" fontId="77" fillId="0" borderId="20" applyNumberFormat="0" applyFill="0" applyAlignment="0" applyProtection="0"/>
    <xf numFmtId="0" fontId="2" fillId="0" borderId="0">
      <alignment horizontal="center" vertical="top" wrapText="1"/>
      <protection/>
    </xf>
    <xf numFmtId="0" fontId="10" fillId="0" borderId="0">
      <alignment/>
      <protection/>
    </xf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>
      <alignment horizontal="center"/>
      <protection/>
    </xf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79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10" applyFont="1" applyFill="1" applyAlignment="1">
      <alignment vertical="center"/>
      <protection/>
    </xf>
    <xf numFmtId="0" fontId="4" fillId="0" borderId="0" xfId="210" applyFont="1" applyFill="1" applyAlignment="1">
      <alignment/>
      <protection/>
    </xf>
    <xf numFmtId="0" fontId="4" fillId="0" borderId="0" xfId="210" applyFont="1" applyFill="1" applyAlignment="1">
      <alignment horizontal="left" vertical="center"/>
      <protection/>
    </xf>
    <xf numFmtId="2" fontId="4" fillId="0" borderId="0" xfId="210" applyNumberFormat="1" applyFont="1" applyFill="1" applyAlignment="1">
      <alignment vertical="center"/>
      <protection/>
    </xf>
    <xf numFmtId="0" fontId="4" fillId="0" borderId="0" xfId="212" applyFont="1">
      <alignment/>
      <protection/>
    </xf>
    <xf numFmtId="0" fontId="4" fillId="0" borderId="0" xfId="210" applyFont="1" applyFill="1" applyAlignment="1">
      <alignment vertical="top"/>
      <protection/>
    </xf>
    <xf numFmtId="0" fontId="3" fillId="0" borderId="0" xfId="210" applyFont="1" applyFill="1" applyAlignment="1" quotePrefix="1">
      <alignment horizontal="left" vertical="center"/>
      <protection/>
    </xf>
    <xf numFmtId="0" fontId="4" fillId="0" borderId="0" xfId="210" applyFont="1" applyFill="1" applyAlignment="1">
      <alignment horizontal="center" vertical="center"/>
      <protection/>
    </xf>
    <xf numFmtId="0" fontId="4" fillId="0" borderId="0" xfId="210" applyFont="1" applyFill="1" applyAlignment="1">
      <alignment horizontal="center"/>
      <protection/>
    </xf>
    <xf numFmtId="0" fontId="8" fillId="0" borderId="0" xfId="213" applyFont="1" applyFill="1" applyAlignment="1" applyProtection="1" quotePrefix="1">
      <alignment horizontal="left" wrapText="1"/>
      <protection locked="0"/>
    </xf>
    <xf numFmtId="0" fontId="4" fillId="0" borderId="0" xfId="210" applyFont="1" applyFill="1" applyAlignment="1">
      <alignment horizontal="left"/>
      <protection/>
    </xf>
    <xf numFmtId="0" fontId="4" fillId="0" borderId="0" xfId="210" applyFont="1" applyFill="1" applyAlignment="1">
      <alignment horizontal="left" vertical="top"/>
      <protection/>
    </xf>
    <xf numFmtId="0" fontId="3" fillId="0" borderId="0" xfId="213" applyFont="1" applyFill="1">
      <alignment/>
      <protection/>
    </xf>
    <xf numFmtId="0" fontId="4" fillId="0" borderId="0" xfId="210" applyFont="1" applyFill="1" applyAlignment="1">
      <alignment wrapText="1"/>
      <protection/>
    </xf>
    <xf numFmtId="0" fontId="4" fillId="0" borderId="21" xfId="210" applyFont="1" applyFill="1" applyBorder="1" applyAlignment="1">
      <alignment horizontal="center" vertical="center" wrapText="1"/>
      <protection/>
    </xf>
    <xf numFmtId="0" fontId="4" fillId="0" borderId="10" xfId="210" applyFont="1" applyFill="1" applyBorder="1" applyAlignment="1">
      <alignment horizontal="center" vertical="center" wrapText="1"/>
      <protection/>
    </xf>
    <xf numFmtId="0" fontId="4" fillId="0" borderId="22" xfId="210" applyFont="1" applyFill="1" applyBorder="1" applyAlignment="1">
      <alignment horizontal="center" vertical="center" wrapText="1"/>
      <protection/>
    </xf>
    <xf numFmtId="4" fontId="5" fillId="0" borderId="23" xfId="210" applyNumberFormat="1" applyFont="1" applyFill="1" applyBorder="1" applyAlignment="1">
      <alignment horizontal="center" vertical="center" wrapText="1"/>
      <protection/>
    </xf>
    <xf numFmtId="0" fontId="4" fillId="0" borderId="0" xfId="214" applyFont="1">
      <alignment/>
      <protection/>
    </xf>
    <xf numFmtId="3" fontId="4" fillId="0" borderId="10" xfId="210" applyNumberFormat="1" applyFont="1" applyFill="1" applyBorder="1" applyAlignment="1">
      <alignment horizontal="center" vertical="center"/>
      <protection/>
    </xf>
    <xf numFmtId="0" fontId="4" fillId="0" borderId="10" xfId="211" applyFont="1" applyFill="1" applyBorder="1" applyAlignment="1">
      <alignment horizontal="center" vertical="center" wrapText="1"/>
      <protection/>
    </xf>
    <xf numFmtId="3" fontId="27" fillId="0" borderId="10" xfId="21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11" applyFont="1" applyFill="1" applyAlignment="1">
      <alignment/>
      <protection/>
    </xf>
    <xf numFmtId="0" fontId="4" fillId="0" borderId="0" xfId="210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/>
      <protection/>
    </xf>
    <xf numFmtId="0" fontId="4" fillId="0" borderId="0" xfId="210" applyFont="1" applyFill="1" applyAlignment="1" quotePrefix="1">
      <alignment horizontal="left" vertical="center"/>
      <protection/>
    </xf>
    <xf numFmtId="4" fontId="4" fillId="0" borderId="0" xfId="210" applyNumberFormat="1" applyFont="1" applyFill="1" applyAlignment="1">
      <alignment/>
      <protection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4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4" xfId="0" applyFont="1" applyBorder="1" applyAlignment="1">
      <alignment wrapText="1"/>
    </xf>
    <xf numFmtId="0" fontId="28" fillId="0" borderId="24" xfId="0" applyFont="1" applyBorder="1" applyAlignment="1">
      <alignment vertical="top" wrapText="1"/>
    </xf>
    <xf numFmtId="0" fontId="28" fillId="0" borderId="0" xfId="0" applyFont="1" applyAlignment="1">
      <alignment horizontal="justify" vertical="top" wrapText="1"/>
    </xf>
    <xf numFmtId="49" fontId="28" fillId="0" borderId="28" xfId="0" applyNumberFormat="1" applyFont="1" applyBorder="1" applyAlignment="1">
      <alignment horizontal="center" vertical="top" wrapText="1"/>
    </xf>
    <xf numFmtId="0" fontId="28" fillId="0" borderId="29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4" fontId="28" fillId="0" borderId="24" xfId="0" applyNumberFormat="1" applyFont="1" applyBorder="1" applyAlignment="1">
      <alignment vertical="top" wrapText="1"/>
    </xf>
    <xf numFmtId="4" fontId="41" fillId="0" borderId="24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53" borderId="10" xfId="215" applyFont="1" applyFill="1" applyBorder="1" applyAlignment="1">
      <alignment horizontal="center"/>
      <protection/>
    </xf>
    <xf numFmtId="3" fontId="44" fillId="0" borderId="29" xfId="0" applyNumberFormat="1" applyFont="1" applyBorder="1" applyAlignment="1">
      <alignment horizontal="right"/>
    </xf>
    <xf numFmtId="0" fontId="45" fillId="0" borderId="10" xfId="215" applyFont="1" applyFill="1" applyBorder="1" applyAlignment="1">
      <alignment wrapText="1"/>
      <protection/>
    </xf>
    <xf numFmtId="4" fontId="45" fillId="0" borderId="10" xfId="215" applyNumberFormat="1" applyFont="1" applyFill="1" applyBorder="1" applyAlignment="1">
      <alignment horizontal="right" wrapText="1"/>
      <protection/>
    </xf>
    <xf numFmtId="0" fontId="45" fillId="0" borderId="10" xfId="215" applyFont="1" applyFill="1" applyBorder="1" applyAlignment="1">
      <alignment horizontal="right" wrapText="1"/>
      <protection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6" fillId="53" borderId="10" xfId="215" applyFont="1" applyFill="1" applyBorder="1" applyAlignment="1">
      <alignment wrapText="1"/>
      <protection/>
    </xf>
    <xf numFmtId="4" fontId="46" fillId="53" borderId="10" xfId="215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47" fillId="0" borderId="0" xfId="0" applyFont="1" applyBorder="1" applyAlignment="1">
      <alignment vertical="top" wrapText="1"/>
    </xf>
    <xf numFmtId="3" fontId="5" fillId="0" borderId="10" xfId="211" applyNumberFormat="1" applyFont="1" applyFill="1" applyBorder="1" applyAlignment="1">
      <alignment vertical="center" wrapText="1"/>
      <protection/>
    </xf>
    <xf numFmtId="3" fontId="4" fillId="0" borderId="10" xfId="211" applyNumberFormat="1" applyFont="1" applyFill="1" applyBorder="1" applyAlignment="1">
      <alignment vertical="center" wrapText="1"/>
      <protection/>
    </xf>
    <xf numFmtId="4" fontId="5" fillId="0" borderId="10" xfId="211" applyNumberFormat="1" applyFont="1" applyFill="1" applyBorder="1" applyAlignment="1">
      <alignment horizontal="center" vertical="center" wrapText="1"/>
      <protection/>
    </xf>
    <xf numFmtId="3" fontId="5" fillId="0" borderId="10" xfId="211" applyNumberFormat="1" applyFont="1" applyFill="1" applyBorder="1" applyAlignment="1">
      <alignment horizontal="center" vertical="center"/>
      <protection/>
    </xf>
    <xf numFmtId="0" fontId="5" fillId="0" borderId="10" xfId="21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top" wrapText="1"/>
    </xf>
    <xf numFmtId="0" fontId="30" fillId="0" borderId="0" xfId="210" applyFont="1" applyFill="1" applyAlignment="1">
      <alignment vertical="center"/>
      <protection/>
    </xf>
    <xf numFmtId="0" fontId="48" fillId="0" borderId="0" xfId="0" applyFont="1" applyAlignment="1">
      <alignment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justify"/>
    </xf>
    <xf numFmtId="3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vertical="justify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 vertical="justify"/>
    </xf>
    <xf numFmtId="0" fontId="5" fillId="0" borderId="34" xfId="210" applyNumberFormat="1" applyFont="1" applyFill="1" applyBorder="1" applyAlignment="1">
      <alignment horizontal="center" vertical="center"/>
      <protection/>
    </xf>
    <xf numFmtId="0" fontId="5" fillId="0" borderId="35" xfId="210" applyNumberFormat="1" applyFont="1" applyFill="1" applyBorder="1" applyAlignment="1">
      <alignment horizontal="center" vertical="center"/>
      <protection/>
    </xf>
    <xf numFmtId="0" fontId="5" fillId="0" borderId="36" xfId="210" applyNumberFormat="1" applyFont="1" applyFill="1" applyBorder="1" applyAlignment="1">
      <alignment horizontal="center" vertical="center"/>
      <protection/>
    </xf>
    <xf numFmtId="0" fontId="8" fillId="0" borderId="0" xfId="210" applyFont="1" applyFill="1" applyAlignment="1">
      <alignment horizontal="left" vertical="top" wrapText="1"/>
      <protection/>
    </xf>
    <xf numFmtId="0" fontId="4" fillId="0" borderId="34" xfId="210" applyFont="1" applyFill="1" applyBorder="1" applyAlignment="1">
      <alignment horizontal="center" vertical="center" wrapText="1"/>
      <protection/>
    </xf>
    <xf numFmtId="0" fontId="4" fillId="0" borderId="35" xfId="210" applyFont="1" applyFill="1" applyBorder="1" applyAlignment="1">
      <alignment horizontal="center" vertical="center" wrapText="1"/>
      <protection/>
    </xf>
    <xf numFmtId="0" fontId="4" fillId="0" borderId="36" xfId="210" applyFont="1" applyFill="1" applyBorder="1" applyAlignment="1">
      <alignment horizontal="center" vertical="center" wrapText="1"/>
      <protection/>
    </xf>
    <xf numFmtId="2" fontId="30" fillId="0" borderId="37" xfId="210" applyNumberFormat="1" applyFont="1" applyFill="1" applyBorder="1" applyAlignment="1">
      <alignment horizontal="center" vertical="center" wrapText="1"/>
      <protection/>
    </xf>
    <xf numFmtId="2" fontId="30" fillId="0" borderId="23" xfId="210" applyNumberFormat="1" applyFont="1" applyFill="1" applyBorder="1" applyAlignment="1">
      <alignment horizontal="center" vertical="center" wrapText="1"/>
      <protection/>
    </xf>
    <xf numFmtId="0" fontId="4" fillId="0" borderId="37" xfId="210" applyFont="1" applyFill="1" applyBorder="1" applyAlignment="1">
      <alignment horizontal="center" vertical="center" wrapText="1"/>
      <protection/>
    </xf>
    <xf numFmtId="0" fontId="4" fillId="0" borderId="23" xfId="210" applyFont="1" applyFill="1" applyBorder="1" applyAlignment="1">
      <alignment horizontal="center" vertical="center" wrapText="1"/>
      <protection/>
    </xf>
    <xf numFmtId="0" fontId="4" fillId="0" borderId="0" xfId="210" applyFont="1" applyFill="1" applyAlignment="1">
      <alignment horizontal="center" vertical="center"/>
      <protection/>
    </xf>
    <xf numFmtId="0" fontId="29" fillId="0" borderId="0" xfId="210" applyFont="1" applyFill="1" applyAlignment="1" quotePrefix="1">
      <alignment horizontal="center" vertical="center"/>
      <protection/>
    </xf>
    <xf numFmtId="0" fontId="4" fillId="0" borderId="0" xfId="210" applyFont="1" applyFill="1" applyAlignment="1" quotePrefix="1">
      <alignment horizontal="center" vertical="center"/>
      <protection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8" fillId="0" borderId="25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30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49" fontId="28" fillId="0" borderId="25" xfId="0" applyNumberFormat="1" applyFont="1" applyBorder="1" applyAlignment="1">
      <alignment horizontal="left" vertical="top" wrapText="1"/>
    </xf>
    <xf numFmtId="49" fontId="28" fillId="0" borderId="27" xfId="0" applyNumberFormat="1" applyFont="1" applyBorder="1" applyAlignment="1">
      <alignment horizontal="left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</cellXfs>
  <cellStyles count="332">
    <cellStyle name="Normal" xfId="0"/>
    <cellStyle name="_ГРС Сибай" xfId="15"/>
    <cellStyle name="_ЗРУ Микунь Д изм 1" xfId="16"/>
    <cellStyle name="_ЗРУ таёжная" xfId="17"/>
    <cellStyle name="_Исправленый 28.07.05 Уяр" xfId="18"/>
    <cellStyle name="_Книга1" xfId="19"/>
    <cellStyle name="_Книга1 (4)" xfId="20"/>
    <cellStyle name="_НПЗ" xfId="21"/>
    <cellStyle name="_НПЗ (2)" xfId="22"/>
    <cellStyle name="_Ростовский (3)" xfId="23"/>
    <cellStyle name="_Смета Казахстан(Западный ТП)" xfId="24"/>
    <cellStyle name="_Смета НПС (2)" xfId="25"/>
    <cellStyle name="_Сметы ВНИИСТ" xfId="26"/>
    <cellStyle name="_ЩСУ Тайшет" xfId="27"/>
    <cellStyle name="_Японское море_РД - ВНИИСТ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Accent1" xfId="47"/>
    <cellStyle name="Accent1 - 20%" xfId="48"/>
    <cellStyle name="Accent1 - 20% 2" xfId="49"/>
    <cellStyle name="Accent1 - 40%" xfId="50"/>
    <cellStyle name="Accent1 - 40% 2" xfId="51"/>
    <cellStyle name="Accent1 - 60%" xfId="52"/>
    <cellStyle name="Accent2" xfId="53"/>
    <cellStyle name="Accent2 - 20%" xfId="54"/>
    <cellStyle name="Accent2 - 20% 2" xfId="55"/>
    <cellStyle name="Accent2 - 40%" xfId="56"/>
    <cellStyle name="Accent2 - 40% 2" xfId="57"/>
    <cellStyle name="Accent2 - 60%" xfId="58"/>
    <cellStyle name="Accent3" xfId="59"/>
    <cellStyle name="Accent3 - 20%" xfId="60"/>
    <cellStyle name="Accent3 - 20% 2" xfId="61"/>
    <cellStyle name="Accent3 - 40%" xfId="62"/>
    <cellStyle name="Accent3 - 40% 2" xfId="63"/>
    <cellStyle name="Accent3 - 60%" xfId="64"/>
    <cellStyle name="Accent4" xfId="65"/>
    <cellStyle name="Accent4 - 20%" xfId="66"/>
    <cellStyle name="Accent4 - 20% 2" xfId="67"/>
    <cellStyle name="Accent4 - 40%" xfId="68"/>
    <cellStyle name="Accent4 - 40% 2" xfId="69"/>
    <cellStyle name="Accent4 - 60%" xfId="70"/>
    <cellStyle name="Accent5" xfId="71"/>
    <cellStyle name="Accent5 - 20%" xfId="72"/>
    <cellStyle name="Accent5 - 20% 2" xfId="73"/>
    <cellStyle name="Accent5 - 40%" xfId="74"/>
    <cellStyle name="Accent5 - 40% 2" xfId="75"/>
    <cellStyle name="Accent5 - 60%" xfId="76"/>
    <cellStyle name="Accent6" xfId="77"/>
    <cellStyle name="Accent6 - 20%" xfId="78"/>
    <cellStyle name="Accent6 - 20% 2" xfId="79"/>
    <cellStyle name="Accent6 - 40%" xfId="80"/>
    <cellStyle name="Accent6 - 40% 2" xfId="81"/>
    <cellStyle name="Accent6 - 60%" xfId="82"/>
    <cellStyle name="Bad" xfId="83"/>
    <cellStyle name="Calculation" xfId="84"/>
    <cellStyle name="Check Cell" xfId="85"/>
    <cellStyle name="Emphasis 1" xfId="86"/>
    <cellStyle name="Emphasis 2" xfId="87"/>
    <cellStyle name="Emphasis 3" xfId="88"/>
    <cellStyle name="Euro" xfId="89"/>
    <cellStyle name="Euro 2" xfId="90"/>
    <cellStyle name="Euro 3" xfId="91"/>
    <cellStyle name="Euro 4" xfId="92"/>
    <cellStyle name="Euro 5" xfId="93"/>
    <cellStyle name="Euro 6" xfId="94"/>
    <cellStyle name="Euro 7" xfId="95"/>
    <cellStyle name="Euro 8" xfId="96"/>
    <cellStyle name="Euro 9" xfId="97"/>
    <cellStyle name="Good" xfId="98"/>
    <cellStyle name="Heading 1" xfId="99"/>
    <cellStyle name="Heading 2" xfId="100"/>
    <cellStyle name="Heading 3" xfId="101"/>
    <cellStyle name="Heading 4" xfId="102"/>
    <cellStyle name="Input" xfId="103"/>
    <cellStyle name="Linked Cell" xfId="104"/>
    <cellStyle name="Neutral" xfId="105"/>
    <cellStyle name="normal" xfId="106"/>
    <cellStyle name="Note" xfId="107"/>
    <cellStyle name="Note 2" xfId="108"/>
    <cellStyle name="Note 3" xfId="109"/>
    <cellStyle name="Note 4" xfId="110"/>
    <cellStyle name="Note 5" xfId="111"/>
    <cellStyle name="Note 6" xfId="112"/>
    <cellStyle name="Note 7" xfId="113"/>
    <cellStyle name="Note 8" xfId="114"/>
    <cellStyle name="Note 9" xfId="115"/>
    <cellStyle name="Output" xfId="116"/>
    <cellStyle name="S0" xfId="117"/>
    <cellStyle name="S1" xfId="118"/>
    <cellStyle name="S10" xfId="119"/>
    <cellStyle name="S11" xfId="120"/>
    <cellStyle name="S12" xfId="121"/>
    <cellStyle name="S2" xfId="122"/>
    <cellStyle name="S3" xfId="123"/>
    <cellStyle name="S4" xfId="124"/>
    <cellStyle name="S6" xfId="125"/>
    <cellStyle name="S7" xfId="126"/>
    <cellStyle name="S8" xfId="127"/>
    <cellStyle name="S9" xfId="128"/>
    <cellStyle name="Sheet Title" xfId="129"/>
    <cellStyle name="Total" xfId="130"/>
    <cellStyle name="Warning Text" xfId="131"/>
    <cellStyle name="Акт" xfId="132"/>
    <cellStyle name="АктМТСН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Ввод " xfId="140"/>
    <cellStyle name="ВедРесурсов" xfId="141"/>
    <cellStyle name="ВедРесурсовАкт" xfId="142"/>
    <cellStyle name="Вывод" xfId="143"/>
    <cellStyle name="Вычисление" xfId="144"/>
    <cellStyle name="Hyperlink" xfId="145"/>
    <cellStyle name="Гиперссылка 2" xfId="146"/>
    <cellStyle name="ДАТА" xfId="147"/>
    <cellStyle name="Currency" xfId="148"/>
    <cellStyle name="Currency [0]" xfId="149"/>
    <cellStyle name="Денежный 2" xfId="150"/>
    <cellStyle name="Денежный 3" xfId="151"/>
    <cellStyle name="Заголовок 1" xfId="152"/>
    <cellStyle name="Заголовок 2" xfId="153"/>
    <cellStyle name="Заголовок 3" xfId="154"/>
    <cellStyle name="Заголовок 4" xfId="155"/>
    <cellStyle name="ЗАГОЛОВОК1" xfId="156"/>
    <cellStyle name="ЗАГОЛОВОК2" xfId="157"/>
    <cellStyle name="Индексы" xfId="158"/>
    <cellStyle name="Итог" xfId="159"/>
    <cellStyle name="Итоги" xfId="160"/>
    <cellStyle name="ИтогоАктБазЦ" xfId="161"/>
    <cellStyle name="ИтогоАктБИМ" xfId="162"/>
    <cellStyle name="ИтогоАктРесМет" xfId="163"/>
    <cellStyle name="ИтогоБазЦ" xfId="164"/>
    <cellStyle name="ИтогоБИМ" xfId="165"/>
    <cellStyle name="ИТОГОВЫЙ" xfId="166"/>
    <cellStyle name="ИтогоРесМет" xfId="167"/>
    <cellStyle name="Контрольная ячейка" xfId="168"/>
    <cellStyle name="ЛокСмета" xfId="169"/>
    <cellStyle name="ЛокСмМТСН" xfId="170"/>
    <cellStyle name="М29" xfId="171"/>
    <cellStyle name="Название" xfId="172"/>
    <cellStyle name="Нейтральный" xfId="173"/>
    <cellStyle name="ОбСмета" xfId="174"/>
    <cellStyle name="Обычный 14" xfId="175"/>
    <cellStyle name="Обычный 2" xfId="176"/>
    <cellStyle name="Обычный 2 2" xfId="177"/>
    <cellStyle name="Обычный 2 2 2" xfId="178"/>
    <cellStyle name="Обычный 2 2 2 2" xfId="179"/>
    <cellStyle name="Обычный 2 2 2 2 2" xfId="180"/>
    <cellStyle name="Обычный 2 2 2 2 2 2" xfId="181"/>
    <cellStyle name="Обычный 2 2 2 2 2 3" xfId="182"/>
    <cellStyle name="Обычный 2 2 2 2 2 4" xfId="183"/>
    <cellStyle name="Обычный 2 2 2 2 2 5" xfId="184"/>
    <cellStyle name="Обычный 2 2 2 2 2 6" xfId="185"/>
    <cellStyle name="Обычный 2 2 2 2 2 7" xfId="186"/>
    <cellStyle name="Обычный 2 2 2 2 3" xfId="187"/>
    <cellStyle name="Обычный 2 2 2 2 4" xfId="188"/>
    <cellStyle name="Обычный 2 2 2 2 5" xfId="189"/>
    <cellStyle name="Обычный 2 2 2 2 6" xfId="190"/>
    <cellStyle name="Обычный 2 2 2 3" xfId="191"/>
    <cellStyle name="Обычный 2 2 2 4" xfId="192"/>
    <cellStyle name="Обычный 2 2 2 5" xfId="193"/>
    <cellStyle name="Обычный 2 2 2 6" xfId="194"/>
    <cellStyle name="Обычный 2 2 3" xfId="195"/>
    <cellStyle name="Обычный 2 2 4" xfId="196"/>
    <cellStyle name="Обычный 2 2 5" xfId="197"/>
    <cellStyle name="Обычный 2 2 6" xfId="198"/>
    <cellStyle name="Обычный 2 3" xfId="199"/>
    <cellStyle name="Обычный 2 4" xfId="200"/>
    <cellStyle name="Обычный 2 5" xfId="201"/>
    <cellStyle name="Обычный 2 6" xfId="202"/>
    <cellStyle name="Обычный 3" xfId="203"/>
    <cellStyle name="Обычный 4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_1080  сводный расчет" xfId="210"/>
    <cellStyle name="Обычный_1294 доп2 план" xfId="211"/>
    <cellStyle name="Обычный_6200_PRT 2" xfId="212"/>
    <cellStyle name="Обычный_6200_PRT_НП от нефтебазы до Южного мола" xfId="213"/>
    <cellStyle name="Обычный_6273 2" xfId="214"/>
    <cellStyle name="Обычный_Лист3" xfId="215"/>
    <cellStyle name="Followed Hyperlink" xfId="216"/>
    <cellStyle name="Параметр" xfId="217"/>
    <cellStyle name="ПеременныеСметы" xfId="218"/>
    <cellStyle name="Плохой" xfId="219"/>
    <cellStyle name="Пояснение" xfId="220"/>
    <cellStyle name="Примечание" xfId="221"/>
    <cellStyle name="Примечание 2" xfId="222"/>
    <cellStyle name="Примечание 2 2" xfId="223"/>
    <cellStyle name="Примечание 2 3" xfId="224"/>
    <cellStyle name="Примечание 2 4" xfId="225"/>
    <cellStyle name="Примечание 3" xfId="226"/>
    <cellStyle name="Примечание 3 2" xfId="227"/>
    <cellStyle name="Примечание 3 3" xfId="228"/>
    <cellStyle name="Примечание 3 4" xfId="229"/>
    <cellStyle name="Примечание 4" xfId="230"/>
    <cellStyle name="Примечание 5" xfId="231"/>
    <cellStyle name="Примечание 6" xfId="232"/>
    <cellStyle name="Примечание 7" xfId="233"/>
    <cellStyle name="Примечание 8" xfId="234"/>
    <cellStyle name="Примечание 9" xfId="235"/>
    <cellStyle name="Percent" xfId="236"/>
    <cellStyle name="Процентный 2" xfId="237"/>
    <cellStyle name="Процентный 2 10" xfId="238"/>
    <cellStyle name="Процентный 2 11" xfId="239"/>
    <cellStyle name="Процентный 2 12" xfId="240"/>
    <cellStyle name="Процентный 2 2" xfId="241"/>
    <cellStyle name="Процентный 2 2 2" xfId="242"/>
    <cellStyle name="Процентный 2 2 3" xfId="243"/>
    <cellStyle name="Процентный 2 2 4" xfId="244"/>
    <cellStyle name="Процентный 2 2 5" xfId="245"/>
    <cellStyle name="Процентный 2 2 6" xfId="246"/>
    <cellStyle name="Процентный 2 2 7" xfId="247"/>
    <cellStyle name="Процентный 2 2 8" xfId="248"/>
    <cellStyle name="Процентный 2 2 9" xfId="249"/>
    <cellStyle name="Процентный 2 3" xfId="250"/>
    <cellStyle name="Процентный 2 3 2" xfId="251"/>
    <cellStyle name="Процентный 2 3 3" xfId="252"/>
    <cellStyle name="Процентный 2 3 4" xfId="253"/>
    <cellStyle name="Процентный 2 3 5" xfId="254"/>
    <cellStyle name="Процентный 2 3 6" xfId="255"/>
    <cellStyle name="Процентный 2 3 7" xfId="256"/>
    <cellStyle name="Процентный 2 3 8" xfId="257"/>
    <cellStyle name="Процентный 2 3 9" xfId="258"/>
    <cellStyle name="Процентный 2 4" xfId="259"/>
    <cellStyle name="Процентный 2 4 10" xfId="260"/>
    <cellStyle name="Процентный 2 4 2" xfId="261"/>
    <cellStyle name="Процентный 2 4 3" xfId="262"/>
    <cellStyle name="Процентный 2 4 4" xfId="263"/>
    <cellStyle name="Процентный 2 4 5" xfId="264"/>
    <cellStyle name="Процентный 2 4 6" xfId="265"/>
    <cellStyle name="Процентный 2 4 7" xfId="266"/>
    <cellStyle name="Процентный 2 4 8" xfId="267"/>
    <cellStyle name="Процентный 2 4 9" xfId="268"/>
    <cellStyle name="Процентный 2 5" xfId="269"/>
    <cellStyle name="Процентный 2 6" xfId="270"/>
    <cellStyle name="Процентный 2 7" xfId="271"/>
    <cellStyle name="Процентный 2 8" xfId="272"/>
    <cellStyle name="Процентный 2 9" xfId="273"/>
    <cellStyle name="Процентный 3" xfId="274"/>
    <cellStyle name="Процентный 3 2" xfId="275"/>
    <cellStyle name="Процентный 3 3" xfId="276"/>
    <cellStyle name="Процентный 3 4" xfId="277"/>
    <cellStyle name="Процентный 3 5" xfId="278"/>
    <cellStyle name="Процентный 3 6" xfId="279"/>
    <cellStyle name="Процентный 3 7" xfId="280"/>
    <cellStyle name="Процентный 3 8" xfId="281"/>
    <cellStyle name="Процентный 3 9" xfId="282"/>
    <cellStyle name="Процентный 4" xfId="283"/>
    <cellStyle name="Процентный 4 2" xfId="284"/>
    <cellStyle name="Процентный 4 3" xfId="285"/>
    <cellStyle name="Процентный 4 4" xfId="286"/>
    <cellStyle name="Процентный 4 5" xfId="287"/>
    <cellStyle name="Процентный 4 6" xfId="288"/>
    <cellStyle name="Процентный 4 7" xfId="289"/>
    <cellStyle name="Процентный 4 8" xfId="290"/>
    <cellStyle name="Процентный 4 9" xfId="291"/>
    <cellStyle name="Процентный 5" xfId="292"/>
    <cellStyle name="Процентный 5 2" xfId="293"/>
    <cellStyle name="Процентный 5 3" xfId="294"/>
    <cellStyle name="Процентный 5 4" xfId="295"/>
    <cellStyle name="Процентный 5 5" xfId="296"/>
    <cellStyle name="Процентный 5 6" xfId="297"/>
    <cellStyle name="Процентный 5 7" xfId="298"/>
    <cellStyle name="Процентный 5 8" xfId="299"/>
    <cellStyle name="Процентный 5 9" xfId="300"/>
    <cellStyle name="Процентный 6" xfId="301"/>
    <cellStyle name="Процентный 6 2" xfId="302"/>
    <cellStyle name="Процентный 7" xfId="303"/>
    <cellStyle name="Процентный 8" xfId="304"/>
    <cellStyle name="РесСмета" xfId="305"/>
    <cellStyle name="СводВедРес" xfId="306"/>
    <cellStyle name="СводкаСтоимРаб" xfId="307"/>
    <cellStyle name="СводРасч" xfId="308"/>
    <cellStyle name="Связанная ячейка" xfId="309"/>
    <cellStyle name="Список ресурсов" xfId="310"/>
    <cellStyle name="Стиль 1" xfId="311"/>
    <cellStyle name="ТЕКСТ" xfId="312"/>
    <cellStyle name="Текст предупреждения" xfId="313"/>
    <cellStyle name="Титул" xfId="314"/>
    <cellStyle name="ФИКСИРОВАННЫЙ" xfId="315"/>
    <cellStyle name="Comma" xfId="316"/>
    <cellStyle name="Comma [0]" xfId="317"/>
    <cellStyle name="Финансовый [0] 2" xfId="318"/>
    <cellStyle name="Финансовый 2" xfId="319"/>
    <cellStyle name="Финансовый 2 10" xfId="320"/>
    <cellStyle name="Финансовый 2 2" xfId="321"/>
    <cellStyle name="Финансовый 2 2 2" xfId="322"/>
    <cellStyle name="Финансовый 2 2 3" xfId="323"/>
    <cellStyle name="Финансовый 2 2 4" xfId="324"/>
    <cellStyle name="Финансовый 2 2 5" xfId="325"/>
    <cellStyle name="Финансовый 2 2 6" xfId="326"/>
    <cellStyle name="Финансовый 2 2 7" xfId="327"/>
    <cellStyle name="Финансовый 2 2 8" xfId="328"/>
    <cellStyle name="Финансовый 2 2 9" xfId="329"/>
    <cellStyle name="Финансовый 2 3" xfId="330"/>
    <cellStyle name="Финансовый 2 4" xfId="331"/>
    <cellStyle name="Финансовый 2 5" xfId="332"/>
    <cellStyle name="Финансовый 2 6" xfId="333"/>
    <cellStyle name="Финансовый 2 7" xfId="334"/>
    <cellStyle name="Финансовый 2 8" xfId="335"/>
    <cellStyle name="Финансовый 2 9" xfId="336"/>
    <cellStyle name="Финансовый 2_1407 ИИ+ПР" xfId="337"/>
    <cellStyle name="Финансовый 3" xfId="338"/>
    <cellStyle name="Финансовый 4" xfId="339"/>
    <cellStyle name="Финансовый 5" xfId="340"/>
    <cellStyle name="Финансовый 6" xfId="341"/>
    <cellStyle name="Хвост" xfId="342"/>
    <cellStyle name="Хороший" xfId="343"/>
    <cellStyle name="Ценник" xfId="344"/>
    <cellStyle name="Экспертиза" xfId="345"/>
  </cellStyles>
  <dxfs count="12">
    <dxf>
      <font>
        <color theme="0"/>
      </font>
    </dxf>
    <dxf>
      <font>
        <color indexed="9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b/>
        <i val="0"/>
        <u val="single"/>
        <strike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/>
    </dxf>
    <dxf>
      <font>
        <b/>
        <i val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&#1051;&#1086;&#1090;%20&#8470;%20285-&#1082;-4\&#1051;&#1086;&#1090;%20&#8470;%20285-&#1082;-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Docs\Zarplata_1\&#1044;&#1077;&#1085;&#1080;&#1089;\&#1089;&#1086;&#1093;&#1088;&#1072;&#1085;&#1080;&#1090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416\1416%20&#1048;&#1048;+&#1055;&#105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&#1057;&#1052;&#1045;&#1058;&#1067;%20&#1086;&#1090;%20&#1053;&#1040;&#1058;&#1040;&#1064;&#1048;\Zarplata_1\&#1044;&#1077;&#1085;&#1080;&#1089;\&#1089;&#1086;&#1093;&#1088;&#1072;&#1085;&#1080;&#1090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7;&#1052;&#1045;&#1058;&#1040;%20&#1078;-&#1076;%20&#1054;&#1088;&#1077;&#1083;-&#1052;&#1086;&#1089;&#1082;&#1074;&#1072;++%20(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&#1057;&#1084;&#1077;&#1090;&#1099;\&#1042;&#1089;&#1077;%20&#1089;&#1084;&#1077;&#1090;&#1099;\&#1063;&#1077;&#1088;&#1082;&#1072;&#1089;&#1089;&#1099;\&#1063;&#1077;&#1088;&#1082;&#1072;&#1089;&#1089;&#1099;%202007\&#1063;&#1077;&#1088;&#1082;&#1072;&#1089;&#1089;&#1099;%20&#1089;&#1084;&#1077;&#1090;&#1099;%20&#1080;&#1079;&#1084;.%201\&#1052;&#1080;&#1096;&#1082;&#1080;&#1085;&#1086;%20&#1089;&#1084;&#1077;&#1090;&#1099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94\1394%20&#1048;&#1048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5;&#1088;&#1086;&#1077;&#1082;&#1090;&#1085;&#1072;&#1103;%20&#1076;&#1086;&#1082;&#1091;&#1084;&#1077;&#1085;&#1090;&#1072;&#1094;&#1080;&#110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0\1380%20&#1048;&#1048;+&#1055;&#105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9\1389%20&#1048;&#1048;+&#1055;&#105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600\&#1055;&#1086;&#1089;&#1083;&#1077;&#1076;&#1085;&#1080;&#1081;%20&#1074;&#1072;&#1088;&#1080;&#1072;&#1085;&#1090;%20&#1086;&#1090;%201%20&#1076;&#1077;&#1082;&#1072;&#1073;&#1088;&#1103;%202009\&#1057;&#1084;&#1077;&#1090;&#1072;%20&#1085;&#1072;%20&#1088;&#1072;&#1079;&#1076;&#1077;&#1083;%20&#1072;&#1074;&#1090;&#1086;&#1084;&#1072;&#1090;&#1080;&#1079;&#1072;&#1094;&#1080;&#1080;%20(&#1089;&#1090;&#1088;.100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2;&#1045;&#1058;&#1067;\INGGEO\1300-02,07-1350\1141-1156\11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57;&#1074;&#1086;&#1076;&#1085;&#1072;&#1103;%20&#1075;&#1072;&#1079;&#1086;&#1087;&#1088;&#1086;&#1074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428\My%20Documents\&#1090;&#1088;&#1072;&#1085;&#1089;&#1085;&#1077;&#1092;&#1090;&#1077;&#1084;&#1072;&#1096;\mail\&#1043;&#1077;&#1086;&#1057;&#1084;&#1077;&#1090;&#1072;\&#1040;&#1088;&#1093;&#1080;&#1074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гидро"/>
      <sheetName val="4 эхз"/>
      <sheetName val="5 гео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эколог"/>
      <sheetName val="4 гидро"/>
      <sheetName val="5 ПР"/>
      <sheetName val="ком"/>
      <sheetName val="145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 топо.Друж"/>
      <sheetName val="1 топо"/>
      <sheetName val="2 геол .Друж"/>
      <sheetName val="2 геол"/>
      <sheetName val="3 экол.Друж"/>
      <sheetName val="3 экол"/>
      <sheetName val="Экспертиза.Друж"/>
      <sheetName val="Экспертиза ГГЭ"/>
      <sheetName val="Сводная.Друж"/>
      <sheetName val="Сводная ПР"/>
      <sheetName val="5 ПР.Друж"/>
      <sheetName val="5 ПР"/>
      <sheetName val="ком.Друж"/>
      <sheetName val="ком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Коэфф1."/>
      <sheetName val="Суточная"/>
      <sheetName val="Смета"/>
      <sheetName val="Зап-3- СЦБ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ЭХЗ"/>
      <sheetName val="Лист1"/>
      <sheetName val="Обновление"/>
      <sheetName val="Цена"/>
      <sheetName val="Product"/>
      <sheetName val="13.1"/>
      <sheetName val="СМЕТА проект"/>
      <sheetName val="Шкафы_end"/>
    </sheetNames>
    <sheetDataSet>
      <sheetData sheetId="1">
        <row r="23">
          <cell r="E23">
            <v>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Содерж"/>
      <sheetName val="23"/>
      <sheetName val="2301"/>
      <sheetName val="23011"/>
      <sheetName val="2302"/>
      <sheetName val="23021"/>
      <sheetName val="2303"/>
      <sheetName val="2304"/>
      <sheetName val="23041"/>
      <sheetName val="2305"/>
      <sheetName val="23051"/>
      <sheetName val="2306"/>
      <sheetName val="2307"/>
      <sheetName val="23071"/>
      <sheetName val="2308"/>
      <sheetName val="2309"/>
      <sheetName val="23091"/>
      <sheetName val="2310"/>
      <sheetName val="2311"/>
      <sheetName val="23111"/>
      <sheetName val="2312"/>
      <sheetName val="2313"/>
      <sheetName val="23131"/>
      <sheetName val="2314"/>
      <sheetName val="24"/>
      <sheetName val="2401"/>
      <sheetName val="24011"/>
      <sheetName val="2402"/>
      <sheetName val="24021"/>
      <sheetName val="2403"/>
      <sheetName val="2404"/>
      <sheetName val="24041"/>
      <sheetName val="2405"/>
      <sheetName val="24051"/>
      <sheetName val="2406"/>
      <sheetName val="24061"/>
      <sheetName val="2407"/>
      <sheetName val="2408"/>
      <sheetName val="24081"/>
      <sheetName val="2409"/>
      <sheetName val="24091"/>
      <sheetName val="2410"/>
      <sheetName val="2411"/>
      <sheetName val="24111"/>
      <sheetName val="2412"/>
      <sheetName val="24121"/>
      <sheetName val="2413"/>
      <sheetName val="25"/>
      <sheetName val="2501"/>
      <sheetName val="25011"/>
      <sheetName val="2502"/>
      <sheetName val="2503"/>
      <sheetName val="25031"/>
      <sheetName val="2504"/>
      <sheetName val="701"/>
      <sheetName val="7011"/>
      <sheetName val="91"/>
      <sheetName val="911"/>
      <sheetName val="912"/>
      <sheetName val="913"/>
      <sheetName val="914"/>
      <sheetName val="915"/>
      <sheetName val="916"/>
      <sheetName val="917"/>
      <sheetName val="918"/>
      <sheetName val="919"/>
      <sheetName val="свМОПО"/>
      <sheetName val="ПОНКК"/>
      <sheetName val="ПОСАПТНКК"/>
      <sheetName val="СДКУ"/>
      <sheetName val="ЛС 1"/>
      <sheetName val="ЛС 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ии"/>
      <sheetName val="2 ИИ"/>
      <sheetName val="3 ИИ"/>
      <sheetName val="4 ПР"/>
      <sheetName val="5ком"/>
      <sheetName val="145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ИР П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3П от 01.01.08 (2)"/>
      <sheetName val="смета 3П от 01.01.08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ПРАЙС_2000 ОТ 20_01_00"/>
      <sheetName val="Данные для расчёта сметы"/>
    </sheetNames>
    <sheetDataSet>
      <sheetData sheetId="1">
        <row r="7">
          <cell r="E7">
            <v>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топо"/>
      <sheetName val="Данные для расчёта см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I87"/>
  <sheetViews>
    <sheetView view="pageBreakPreview" zoomScaleSheetLayoutView="100" zoomScalePageLayoutView="0" workbookViewId="0" topLeftCell="A1">
      <selection activeCell="F25" sqref="F25"/>
    </sheetView>
  </sheetViews>
  <sheetFormatPr defaultColWidth="10.00390625" defaultRowHeight="12.75"/>
  <cols>
    <col min="1" max="1" width="4.25390625" style="2" customWidth="1"/>
    <col min="2" max="2" width="27.375" style="2" customWidth="1"/>
    <col min="3" max="3" width="12.875" style="2" customWidth="1"/>
    <col min="4" max="4" width="16.625" style="2" customWidth="1"/>
    <col min="5" max="5" width="14.00390625" style="2" customWidth="1"/>
    <col min="6" max="6" width="23.00390625" style="2" customWidth="1"/>
    <col min="7" max="7" width="12.75390625" style="3" hidden="1" customWidth="1"/>
    <col min="8" max="8" width="23.625" style="3" customWidth="1"/>
    <col min="9" max="10" width="11.75390625" style="3" bestFit="1" customWidth="1"/>
    <col min="11" max="16384" width="10.00390625" style="3" customWidth="1"/>
  </cols>
  <sheetData>
    <row r="1" spans="1:2" ht="13.5" customHeight="1">
      <c r="A1" s="114" t="s">
        <v>124</v>
      </c>
      <c r="B1" s="114"/>
    </row>
    <row r="2" ht="13.5">
      <c r="B2" s="8"/>
    </row>
    <row r="3" ht="2.25" customHeight="1">
      <c r="B3" s="8"/>
    </row>
    <row r="4" spans="1:6" ht="13.5" customHeight="1">
      <c r="A4" s="115" t="s">
        <v>16</v>
      </c>
      <c r="B4" s="115"/>
      <c r="C4" s="115"/>
      <c r="D4" s="115"/>
      <c r="E4" s="115"/>
      <c r="F4" s="115"/>
    </row>
    <row r="5" spans="1:7" ht="16.5" customHeight="1">
      <c r="A5" s="116"/>
      <c r="B5" s="116"/>
      <c r="C5" s="116"/>
      <c r="D5" s="116"/>
      <c r="E5" s="116"/>
      <c r="F5" s="116"/>
      <c r="G5" s="10"/>
    </row>
    <row r="6" spans="1:7" ht="12.75">
      <c r="A6" s="9"/>
      <c r="B6" s="9"/>
      <c r="C6" s="9"/>
      <c r="D6" s="9"/>
      <c r="E6" s="9"/>
      <c r="F6" s="9"/>
      <c r="G6" s="10"/>
    </row>
    <row r="7" spans="2:8" ht="14.25" customHeight="1">
      <c r="B7" s="2" t="s">
        <v>3</v>
      </c>
      <c r="C7" s="3"/>
      <c r="D7" s="106" t="s">
        <v>138</v>
      </c>
      <c r="E7" s="106"/>
      <c r="F7" s="106"/>
      <c r="G7" s="11"/>
      <c r="H7" s="11"/>
    </row>
    <row r="8" spans="2:8" ht="20.25" customHeight="1">
      <c r="B8" s="7" t="s">
        <v>5</v>
      </c>
      <c r="C8" s="3"/>
      <c r="D8" s="106"/>
      <c r="E8" s="106"/>
      <c r="F8" s="106"/>
      <c r="G8" s="11"/>
      <c r="H8" s="11"/>
    </row>
    <row r="9" spans="1:7" ht="13.5" customHeight="1" hidden="1">
      <c r="A9" s="3"/>
      <c r="B9" s="3" t="s">
        <v>6</v>
      </c>
      <c r="C9" s="3"/>
      <c r="D9" s="106"/>
      <c r="E9" s="106"/>
      <c r="F9" s="106"/>
      <c r="G9" s="12"/>
    </row>
    <row r="10" spans="1:7" ht="26.25" customHeight="1">
      <c r="A10" s="3"/>
      <c r="B10" s="3"/>
      <c r="C10" s="3"/>
      <c r="D10" s="106"/>
      <c r="E10" s="106"/>
      <c r="F10" s="106"/>
      <c r="G10" s="12"/>
    </row>
    <row r="11" spans="1:7" ht="4.5" customHeight="1" hidden="1">
      <c r="A11" s="3"/>
      <c r="B11" s="3"/>
      <c r="C11" s="3"/>
      <c r="D11" s="106"/>
      <c r="E11" s="106"/>
      <c r="F11" s="106"/>
      <c r="G11" s="12"/>
    </row>
    <row r="12" spans="2:7" ht="12.75" customHeight="1">
      <c r="B12" s="2" t="s">
        <v>0</v>
      </c>
      <c r="C12" s="3"/>
      <c r="E12" s="4"/>
      <c r="F12" s="4"/>
      <c r="G12" s="13"/>
    </row>
    <row r="13" spans="2:6" ht="12.75" customHeight="1">
      <c r="B13" s="2" t="s">
        <v>1</v>
      </c>
      <c r="C13" s="3"/>
      <c r="D13" s="117"/>
      <c r="E13" s="117"/>
      <c r="F13" s="117"/>
    </row>
    <row r="14" spans="3:6" ht="12.75">
      <c r="C14" s="3"/>
      <c r="D14" s="31"/>
      <c r="E14" s="31"/>
      <c r="F14" s="31"/>
    </row>
    <row r="15" spans="2:6" ht="13.5">
      <c r="B15" s="5" t="s">
        <v>2</v>
      </c>
      <c r="C15" s="3"/>
      <c r="D15" s="117" t="s">
        <v>126</v>
      </c>
      <c r="E15" s="117"/>
      <c r="F15" s="117"/>
    </row>
    <row r="16" spans="1:4" ht="13.5">
      <c r="A16" s="5"/>
      <c r="C16" s="3"/>
      <c r="D16" s="14"/>
    </row>
    <row r="17" spans="1:7" ht="12.75" customHeight="1">
      <c r="A17" s="110" t="s">
        <v>7</v>
      </c>
      <c r="B17" s="112" t="s">
        <v>8</v>
      </c>
      <c r="C17" s="112" t="s">
        <v>9</v>
      </c>
      <c r="D17" s="107" t="s">
        <v>130</v>
      </c>
      <c r="E17" s="108"/>
      <c r="F17" s="109"/>
      <c r="G17" s="15"/>
    </row>
    <row r="18" spans="1:7" ht="37.5" customHeight="1">
      <c r="A18" s="111"/>
      <c r="B18" s="113"/>
      <c r="C18" s="113"/>
      <c r="D18" s="16" t="s">
        <v>10</v>
      </c>
      <c r="E18" s="17" t="s">
        <v>11</v>
      </c>
      <c r="F18" s="18" t="s">
        <v>12</v>
      </c>
      <c r="G18" s="15"/>
    </row>
    <row r="19" spans="1:9" ht="12.75">
      <c r="A19" s="3"/>
      <c r="B19" s="103" t="s">
        <v>127</v>
      </c>
      <c r="C19" s="104"/>
      <c r="D19" s="104"/>
      <c r="E19" s="104"/>
      <c r="F19" s="105"/>
      <c r="G19" s="20"/>
      <c r="H19" s="29"/>
      <c r="I19" s="29"/>
    </row>
    <row r="20" spans="1:9" ht="12.75">
      <c r="A20" s="21">
        <v>1</v>
      </c>
      <c r="B20" s="78" t="s">
        <v>17</v>
      </c>
      <c r="C20" s="22" t="s">
        <v>98</v>
      </c>
      <c r="D20" s="79">
        <f>1!E20</f>
        <v>1552</v>
      </c>
      <c r="E20" s="19">
        <f>+D20*0.18</f>
        <v>279.36</v>
      </c>
      <c r="F20" s="19">
        <f>+E20+D20</f>
        <v>1831.3600000000001</v>
      </c>
      <c r="G20" s="20"/>
      <c r="H20" s="29"/>
      <c r="I20" s="29"/>
    </row>
    <row r="21" spans="1:9" ht="12.75">
      <c r="A21" s="80"/>
      <c r="B21" s="77" t="s">
        <v>97</v>
      </c>
      <c r="C21" s="81"/>
      <c r="D21" s="79">
        <f>SUM(D20:D20)</f>
        <v>1552</v>
      </c>
      <c r="E21" s="19">
        <f>+D21*0.18</f>
        <v>279.36</v>
      </c>
      <c r="F21" s="19">
        <f>+E21+D21</f>
        <v>1831.3600000000001</v>
      </c>
      <c r="G21" s="20"/>
      <c r="H21" s="29"/>
      <c r="I21" s="29"/>
    </row>
    <row r="22" spans="1:9" ht="12.75">
      <c r="A22" s="3"/>
      <c r="B22" s="103" t="s">
        <v>132</v>
      </c>
      <c r="C22" s="104"/>
      <c r="D22" s="104"/>
      <c r="E22" s="104"/>
      <c r="F22" s="105"/>
      <c r="G22" s="20"/>
      <c r="H22" s="29"/>
      <c r="I22" s="29"/>
    </row>
    <row r="23" spans="1:9" ht="12.75">
      <c r="A23" s="21">
        <v>1</v>
      </c>
      <c r="B23" s="78" t="s">
        <v>17</v>
      </c>
      <c r="C23" s="22" t="s">
        <v>133</v>
      </c>
      <c r="D23" s="79">
        <f>2!E20</f>
        <v>2329</v>
      </c>
      <c r="E23" s="19">
        <f>+D23*0.18</f>
        <v>419.21999999999997</v>
      </c>
      <c r="F23" s="19">
        <f>+E23+D23</f>
        <v>2748.22</v>
      </c>
      <c r="G23" s="20"/>
      <c r="H23" s="29"/>
      <c r="I23" s="29"/>
    </row>
    <row r="24" spans="1:9" ht="12.75">
      <c r="A24" s="80"/>
      <c r="B24" s="77" t="s">
        <v>97</v>
      </c>
      <c r="C24" s="81"/>
      <c r="D24" s="79">
        <f>SUM(D23:D23)</f>
        <v>2329</v>
      </c>
      <c r="E24" s="19">
        <f>+D24*0.18</f>
        <v>419.21999999999997</v>
      </c>
      <c r="F24" s="19">
        <f>+E24+D24</f>
        <v>2748.22</v>
      </c>
      <c r="G24" s="20"/>
      <c r="H24" s="29"/>
      <c r="I24" s="29"/>
    </row>
    <row r="25" spans="1:8" ht="41.25" customHeight="1">
      <c r="A25" s="21"/>
      <c r="B25" s="23" t="s">
        <v>18</v>
      </c>
      <c r="C25" s="22"/>
      <c r="D25" s="19">
        <f>+D21+D24</f>
        <v>3881</v>
      </c>
      <c r="E25" s="19">
        <f>+D25*0.18</f>
        <v>698.5799999999999</v>
      </c>
      <c r="F25" s="19">
        <f>+E25+D25</f>
        <v>4579.58</v>
      </c>
      <c r="G25" s="20"/>
      <c r="H25" s="29"/>
    </row>
    <row r="29" spans="2:6" ht="15">
      <c r="B29" s="83" t="s">
        <v>151</v>
      </c>
      <c r="C29" s="83"/>
      <c r="D29" s="83"/>
      <c r="E29" s="83"/>
      <c r="F29" s="83"/>
    </row>
    <row r="31" ht="12.75">
      <c r="B31" s="2" t="s">
        <v>152</v>
      </c>
    </row>
    <row r="32" spans="1:9" ht="12.75">
      <c r="A32" s="24"/>
      <c r="G32" s="20"/>
      <c r="H32" s="6"/>
      <c r="I32" s="29"/>
    </row>
    <row r="33" spans="3:6" ht="12.75">
      <c r="C33" s="26"/>
      <c r="D33" s="25"/>
      <c r="E33" s="25"/>
      <c r="F33" s="25"/>
    </row>
    <row r="34" spans="1:2" ht="12.75">
      <c r="A34" s="27"/>
      <c r="B34" s="27"/>
    </row>
    <row r="36" ht="15">
      <c r="B36" s="30"/>
    </row>
    <row r="37" ht="12.75">
      <c r="A37" s="27"/>
    </row>
    <row r="40" spans="1:6" ht="12.75">
      <c r="A40" s="27"/>
      <c r="B40" s="3"/>
      <c r="C40" s="3"/>
      <c r="D40" s="3"/>
      <c r="E40" s="3"/>
      <c r="F40" s="3"/>
    </row>
    <row r="87" spans="1:6" ht="12.75">
      <c r="A87" s="3"/>
      <c r="B87" s="3"/>
      <c r="C87" s="3"/>
      <c r="D87" s="3"/>
      <c r="E87" s="3"/>
      <c r="F87" s="28" t="s">
        <v>4</v>
      </c>
    </row>
  </sheetData>
  <sheetProtection/>
  <mergeCells count="12">
    <mergeCell ref="A1:B1"/>
    <mergeCell ref="A4:F4"/>
    <mergeCell ref="A5:F5"/>
    <mergeCell ref="D15:F15"/>
    <mergeCell ref="D13:F13"/>
    <mergeCell ref="B22:F22"/>
    <mergeCell ref="D7:F11"/>
    <mergeCell ref="D17:F17"/>
    <mergeCell ref="B19:F19"/>
    <mergeCell ref="A17:A18"/>
    <mergeCell ref="B17:B18"/>
    <mergeCell ref="C17:C18"/>
  </mergeCells>
  <printOptions/>
  <pageMargins left="0.4330708661417323" right="0.3937007874015748" top="0.2362204724409449" bottom="0.3937007874015748" header="0.35433070866141736" footer="0.1968503937007874"/>
  <pageSetup fitToHeight="2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R1089"/>
  <sheetViews>
    <sheetView tabSelected="1" zoomScaleSheetLayoutView="120" zoomScalePageLayoutView="0" workbookViewId="0" topLeftCell="A1">
      <selection activeCell="B27" sqref="B27"/>
    </sheetView>
  </sheetViews>
  <sheetFormatPr defaultColWidth="9.00390625" defaultRowHeight="12.75"/>
  <cols>
    <col min="1" max="1" width="6.625" style="49" customWidth="1"/>
    <col min="2" max="2" width="25.25390625" style="49" customWidth="1"/>
    <col min="3" max="3" width="47.625" style="49" customWidth="1"/>
    <col min="4" max="4" width="18.375" style="49" customWidth="1"/>
    <col min="5" max="5" width="10.12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131</v>
      </c>
      <c r="C1" s="84"/>
      <c r="E1" s="1"/>
      <c r="L1" s="51" t="s">
        <v>99</v>
      </c>
      <c r="O1" s="52" t="s">
        <v>100</v>
      </c>
      <c r="P1" s="52" t="s">
        <v>101</v>
      </c>
      <c r="R1" s="50" t="s">
        <v>102</v>
      </c>
    </row>
    <row r="2" spans="1:18" ht="12.75" customHeight="1" thickBot="1">
      <c r="A2" s="1"/>
      <c r="B2" s="1"/>
      <c r="C2" s="1"/>
      <c r="E2" s="1"/>
      <c r="L2" s="53">
        <f>+E19</f>
        <v>43</v>
      </c>
      <c r="O2" s="54" t="s">
        <v>103</v>
      </c>
      <c r="P2" s="55">
        <f>SUMIF(T17:T449,1,E17:E449)*R2</f>
        <v>0</v>
      </c>
      <c r="R2" s="56">
        <f>_xlfn.IFERROR(#REF!,1)</f>
        <v>1</v>
      </c>
    </row>
    <row r="3" spans="1:16" ht="15" hidden="1">
      <c r="A3" s="1"/>
      <c r="B3" s="1"/>
      <c r="C3" s="1"/>
      <c r="D3" s="1"/>
      <c r="E3" s="1"/>
      <c r="O3" s="54" t="s">
        <v>104</v>
      </c>
      <c r="P3" s="55">
        <f>SUMIF(T17:T449,2,E17:E449)*R2</f>
        <v>0</v>
      </c>
    </row>
    <row r="4" spans="1:16" ht="15">
      <c r="A4" s="121" t="s">
        <v>128</v>
      </c>
      <c r="B4" s="121"/>
      <c r="C4" s="121"/>
      <c r="D4" s="121"/>
      <c r="E4" s="121"/>
      <c r="O4" s="54" t="s">
        <v>105</v>
      </c>
      <c r="P4" s="55">
        <f>SUMIF(T17:T449,3,E17:E449)*R2</f>
        <v>0</v>
      </c>
    </row>
    <row r="5" spans="1:16" ht="0.75" customHeight="1">
      <c r="A5" s="1"/>
      <c r="B5" s="1"/>
      <c r="C5" s="1"/>
      <c r="D5" s="1"/>
      <c r="E5" s="1"/>
      <c r="O5" s="57"/>
      <c r="P5" s="58"/>
    </row>
    <row r="6" spans="1:16" ht="15">
      <c r="A6" s="122" t="s">
        <v>129</v>
      </c>
      <c r="B6" s="122"/>
      <c r="C6" s="122"/>
      <c r="D6" s="122"/>
      <c r="E6" s="122"/>
      <c r="O6" s="54" t="s">
        <v>106</v>
      </c>
      <c r="P6" s="55">
        <f>SUMIF(T17:T449,4,E17:E449)*R2</f>
        <v>0</v>
      </c>
    </row>
    <row r="7" spans="1:16" ht="8.25" customHeight="1">
      <c r="A7" s="1"/>
      <c r="B7" s="1"/>
      <c r="C7" s="1"/>
      <c r="D7" s="1"/>
      <c r="E7" s="1"/>
      <c r="O7" s="57"/>
      <c r="P7" s="58"/>
    </row>
    <row r="8" spans="1:16" ht="50.25" customHeight="1">
      <c r="A8" s="123" t="s">
        <v>107</v>
      </c>
      <c r="B8" s="123"/>
      <c r="C8" s="82" t="s">
        <v>138</v>
      </c>
      <c r="D8" s="76"/>
      <c r="E8" s="76"/>
      <c r="O8" s="54" t="s">
        <v>108</v>
      </c>
      <c r="P8" s="55">
        <f>SUMIF(T17:T449,5,E17:E449)*R2</f>
        <v>0</v>
      </c>
    </row>
    <row r="9" spans="1:16" ht="8.25" customHeight="1" hidden="1">
      <c r="A9" s="1"/>
      <c r="B9" s="1"/>
      <c r="C9" s="1"/>
      <c r="D9" s="1"/>
      <c r="E9" s="1"/>
      <c r="O9" s="57"/>
      <c r="P9" s="58"/>
    </row>
    <row r="10" spans="1:16" ht="27.75" customHeight="1">
      <c r="A10" s="124" t="s">
        <v>109</v>
      </c>
      <c r="B10" s="124"/>
      <c r="C10" s="117"/>
      <c r="D10" s="117"/>
      <c r="E10" s="117"/>
      <c r="O10" s="54" t="s">
        <v>110</v>
      </c>
      <c r="P10" s="55">
        <f>SUMIF(T17:T449,6,E17:E449)*R2</f>
        <v>0</v>
      </c>
    </row>
    <row r="11" spans="1:16" ht="9.75" customHeight="1">
      <c r="A11" s="1"/>
      <c r="B11" s="1"/>
      <c r="C11" s="31"/>
      <c r="D11" s="31"/>
      <c r="E11" s="31"/>
      <c r="O11" s="57"/>
      <c r="P11" s="58"/>
    </row>
    <row r="12" spans="1:16" ht="12.75" customHeight="1">
      <c r="A12" s="1" t="s">
        <v>2</v>
      </c>
      <c r="B12" s="1"/>
      <c r="C12" s="118" t="s">
        <v>126</v>
      </c>
      <c r="D12" s="118"/>
      <c r="E12" s="118"/>
      <c r="O12" s="54" t="s">
        <v>111</v>
      </c>
      <c r="P12" s="55">
        <f>SUMIF(T17:T449,7,E17:E449)*R2</f>
        <v>0</v>
      </c>
    </row>
    <row r="13" spans="1:16" ht="15.75" thickBot="1">
      <c r="A13" s="60"/>
      <c r="B13"/>
      <c r="C13"/>
      <c r="D13"/>
      <c r="E13"/>
      <c r="O13" s="54" t="s">
        <v>112</v>
      </c>
      <c r="P13" s="55">
        <f>SUMIF(T17:T449,8,E17:E449)*R2</f>
        <v>0</v>
      </c>
    </row>
    <row r="14" spans="1:16" ht="51" customHeight="1">
      <c r="A14" s="61" t="s">
        <v>113</v>
      </c>
      <c r="B14" s="119" t="s">
        <v>114</v>
      </c>
      <c r="C14" s="119" t="s">
        <v>115</v>
      </c>
      <c r="D14" s="62" t="s">
        <v>116</v>
      </c>
      <c r="E14" s="119" t="s">
        <v>125</v>
      </c>
      <c r="O14" s="54" t="s">
        <v>117</v>
      </c>
      <c r="P14" s="55">
        <f>SUMIF(T17:T449,9,E17:E449)*R2</f>
        <v>0</v>
      </c>
    </row>
    <row r="15" spans="1:18" ht="39.75" customHeight="1" thickBot="1">
      <c r="A15" s="63"/>
      <c r="B15" s="120"/>
      <c r="C15" s="120"/>
      <c r="D15" s="64" t="s">
        <v>118</v>
      </c>
      <c r="E15" s="120"/>
      <c r="O15" s="54" t="s">
        <v>119</v>
      </c>
      <c r="P15" s="55">
        <f>SUMIF(T17:T449,10,E17:E449)*R2</f>
        <v>0</v>
      </c>
      <c r="Q15" s="55" t="s">
        <v>120</v>
      </c>
      <c r="R15" s="55" t="s">
        <v>121</v>
      </c>
    </row>
    <row r="16" spans="1:18" ht="16.5">
      <c r="A16" s="85">
        <v>1</v>
      </c>
      <c r="B16" s="86">
        <v>2</v>
      </c>
      <c r="C16" s="85">
        <v>3</v>
      </c>
      <c r="D16" s="85">
        <v>4</v>
      </c>
      <c r="E16" s="87">
        <v>5</v>
      </c>
      <c r="O16" s="65" t="s">
        <v>122</v>
      </c>
      <c r="P16" s="66">
        <f>SUM(P2:P15)</f>
        <v>0</v>
      </c>
      <c r="Q16" s="67">
        <f>+P16*0.4</f>
        <v>0</v>
      </c>
      <c r="R16" s="67">
        <f>+P16*0.6</f>
        <v>0</v>
      </c>
    </row>
    <row r="17" spans="1:5" s="99" customFormat="1" ht="207.75" customHeight="1">
      <c r="A17" s="96">
        <v>1</v>
      </c>
      <c r="B17" s="97" t="s">
        <v>134</v>
      </c>
      <c r="C17" s="97" t="s">
        <v>139</v>
      </c>
      <c r="D17" s="97" t="s">
        <v>140</v>
      </c>
      <c r="E17" s="98">
        <f>ROUND((109.46+468.09*0.84)*3.7*0.4*1.05*1.05*1.05*1.25*(1+0.15+0.2+0.05),0)</f>
        <v>1507</v>
      </c>
    </row>
    <row r="18" spans="1:5" ht="165.75" customHeight="1">
      <c r="A18" s="88">
        <v>2</v>
      </c>
      <c r="B18" s="89" t="s">
        <v>136</v>
      </c>
      <c r="C18" s="89" t="s">
        <v>141</v>
      </c>
      <c r="D18" s="89" t="s">
        <v>142</v>
      </c>
      <c r="E18" s="90">
        <f>ROUND(12.87*(1+2*0.3)*3.7*0.4*1.05*1.05*(1+0.15+0.2),0)</f>
        <v>45</v>
      </c>
    </row>
    <row r="19" spans="1:5" ht="168.75" customHeight="1">
      <c r="A19" s="88">
        <v>3</v>
      </c>
      <c r="B19" s="89" t="s">
        <v>135</v>
      </c>
      <c r="C19" s="89" t="s">
        <v>143</v>
      </c>
      <c r="D19" s="89" t="s">
        <v>144</v>
      </c>
      <c r="E19" s="90">
        <f>ROUND(12.87*(1+2*0.3)*3.7*0.4*1.05*(1+0.15+0.2),0)</f>
        <v>43</v>
      </c>
    </row>
    <row r="20" spans="1:5" ht="12.75">
      <c r="A20" s="91"/>
      <c r="B20" s="92" t="s">
        <v>123</v>
      </c>
      <c r="C20" s="93"/>
      <c r="D20" s="94"/>
      <c r="E20" s="95">
        <f>SUM(E17:E18)</f>
        <v>1552</v>
      </c>
    </row>
    <row r="21" spans="1:5" ht="12.75">
      <c r="A21" s="70"/>
      <c r="B21" s="71"/>
      <c r="C21" s="100"/>
      <c r="D21" s="72"/>
      <c r="E21" s="73"/>
    </row>
    <row r="22" spans="1:5" ht="12.75">
      <c r="A22" s="68"/>
      <c r="B22" s="59"/>
      <c r="C22" s="59"/>
      <c r="D22" s="59"/>
      <c r="E22" s="69"/>
    </row>
    <row r="23" spans="1:5" ht="12.75">
      <c r="A23" s="70"/>
      <c r="B23" s="71"/>
      <c r="C23" s="72"/>
      <c r="D23" s="72"/>
      <c r="E23" s="73"/>
    </row>
    <row r="24" spans="1:5" ht="12.75">
      <c r="A24" s="59"/>
      <c r="B24" s="59"/>
      <c r="C24" s="59"/>
      <c r="D24" s="59"/>
      <c r="E24" s="74"/>
    </row>
    <row r="25" spans="1:5" ht="12.75">
      <c r="A25" s="59"/>
      <c r="B25" s="59"/>
      <c r="C25" s="59"/>
      <c r="D25" s="59"/>
      <c r="E25" s="74"/>
    </row>
    <row r="26" spans="1:5" ht="12.75">
      <c r="A26" s="59"/>
      <c r="C26" s="59"/>
      <c r="D26" s="59"/>
      <c r="E26" s="74"/>
    </row>
    <row r="27" spans="1:5" ht="12.75">
      <c r="A27" s="59"/>
      <c r="B27" s="59"/>
      <c r="C27" s="59"/>
      <c r="D27" s="59"/>
      <c r="E27" s="74"/>
    </row>
    <row r="28" spans="1:5" ht="42.75" customHeight="1">
      <c r="A28" s="59"/>
      <c r="B28" s="59"/>
      <c r="C28" s="59"/>
      <c r="D28" s="59"/>
      <c r="E28" s="74"/>
    </row>
    <row r="29" spans="1:5" ht="12.75">
      <c r="A29" s="59"/>
      <c r="B29" s="59"/>
      <c r="C29" s="59"/>
      <c r="D29" s="59"/>
      <c r="E29" s="74"/>
    </row>
    <row r="30" spans="1:5" ht="12.75">
      <c r="A30" s="59"/>
      <c r="B30" s="59"/>
      <c r="C30" s="59"/>
      <c r="D30" s="59"/>
      <c r="E30" s="74"/>
    </row>
    <row r="31" spans="1:5" ht="12.75">
      <c r="A31" s="59"/>
      <c r="B31" s="59"/>
      <c r="C31" s="59"/>
      <c r="D31" s="59"/>
      <c r="E31" s="74"/>
    </row>
    <row r="32" spans="1:5" ht="12.75">
      <c r="A32" s="59"/>
      <c r="B32" s="59"/>
      <c r="C32" s="59"/>
      <c r="D32" s="59"/>
      <c r="E32" s="74"/>
    </row>
    <row r="33" spans="1:5" ht="12.75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  <row r="1085" spans="1:5" ht="12.75">
      <c r="A1085" s="59"/>
      <c r="B1085" s="59"/>
      <c r="C1085" s="59"/>
      <c r="D1085" s="59"/>
      <c r="E1085" s="74"/>
    </row>
    <row r="1086" spans="1:5" ht="12.75">
      <c r="A1086" s="59"/>
      <c r="B1086" s="59"/>
      <c r="C1086" s="59"/>
      <c r="D1086" s="59"/>
      <c r="E1086" s="74"/>
    </row>
    <row r="1087" spans="1:5" ht="12.75">
      <c r="A1087" s="59"/>
      <c r="B1087" s="59"/>
      <c r="C1087" s="59"/>
      <c r="D1087" s="59"/>
      <c r="E1087" s="74"/>
    </row>
    <row r="1088" spans="1:5" ht="12.75">
      <c r="A1088" s="59"/>
      <c r="B1088" s="59"/>
      <c r="C1088" s="59"/>
      <c r="D1088" s="59"/>
      <c r="E1088" s="74"/>
    </row>
    <row r="1089" spans="1:5" ht="12.75">
      <c r="A1089" s="59"/>
      <c r="B1089" s="59"/>
      <c r="C1089" s="59"/>
      <c r="D1089" s="59"/>
      <c r="E1089" s="74"/>
    </row>
  </sheetData>
  <sheetProtection/>
  <mergeCells count="9">
    <mergeCell ref="C12:E12"/>
    <mergeCell ref="B14:B15"/>
    <mergeCell ref="C14:C15"/>
    <mergeCell ref="E14:E15"/>
    <mergeCell ref="A4:E4"/>
    <mergeCell ref="A6:E6"/>
    <mergeCell ref="A8:B8"/>
    <mergeCell ref="A10:B10"/>
    <mergeCell ref="C10:E10"/>
  </mergeCells>
  <conditionalFormatting sqref="B17:B19">
    <cfRule type="expression" priority="11" dxfId="8" stopIfTrue="1">
      <formula>E17=0</formula>
    </cfRule>
  </conditionalFormatting>
  <conditionalFormatting sqref="C17:C19">
    <cfRule type="expression" priority="10" dxfId="9" stopIfTrue="1">
      <formula>E17=0</formula>
    </cfRule>
  </conditionalFormatting>
  <conditionalFormatting sqref="E22 E17:E19">
    <cfRule type="cellIs" priority="59" dxfId="9" operator="equal" stopIfTrue="1">
      <formula>0</formula>
    </cfRule>
  </conditionalFormatting>
  <conditionalFormatting sqref="B22">
    <cfRule type="expression" priority="62" dxfId="10" stopIfTrue="1">
      <formula>$E$22=0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scale="91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R1093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625" style="49" customWidth="1"/>
    <col min="2" max="2" width="25.25390625" style="49" customWidth="1"/>
    <col min="3" max="3" width="54.25390625" style="49" customWidth="1"/>
    <col min="4" max="4" width="18.375" style="49" customWidth="1"/>
    <col min="5" max="5" width="10.12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131</v>
      </c>
      <c r="C1" s="84"/>
      <c r="E1" s="1"/>
      <c r="L1" s="51" t="s">
        <v>99</v>
      </c>
      <c r="O1" s="52" t="s">
        <v>100</v>
      </c>
      <c r="P1" s="52" t="s">
        <v>101</v>
      </c>
      <c r="R1" s="50" t="s">
        <v>102</v>
      </c>
    </row>
    <row r="2" spans="1:18" ht="13.5" customHeight="1" thickBot="1">
      <c r="A2" s="1"/>
      <c r="B2" s="1"/>
      <c r="C2" s="1"/>
      <c r="E2" s="1"/>
      <c r="L2" s="53">
        <f>+E20</f>
        <v>2329</v>
      </c>
      <c r="O2" s="54" t="s">
        <v>103</v>
      </c>
      <c r="P2" s="55">
        <f>SUMIF(T17:T453,1,E17:E453)*R2</f>
        <v>0</v>
      </c>
      <c r="R2" s="56">
        <f>_xlfn.IFERROR(#REF!,1)</f>
        <v>1</v>
      </c>
    </row>
    <row r="3" spans="1:16" ht="15">
      <c r="A3" s="1"/>
      <c r="B3" s="1"/>
      <c r="C3" s="1"/>
      <c r="D3" s="1"/>
      <c r="E3" s="1"/>
      <c r="O3" s="54" t="s">
        <v>104</v>
      </c>
      <c r="P3" s="55">
        <f>SUMIF(T17:T453,2,E17:E453)*R2</f>
        <v>0</v>
      </c>
    </row>
    <row r="4" spans="1:16" ht="15">
      <c r="A4" s="121" t="s">
        <v>153</v>
      </c>
      <c r="B4" s="121"/>
      <c r="C4" s="121"/>
      <c r="D4" s="121"/>
      <c r="E4" s="121"/>
      <c r="O4" s="54" t="s">
        <v>105</v>
      </c>
      <c r="P4" s="55">
        <f>SUMIF(T17:T453,3,E17:E453)*R2</f>
        <v>0</v>
      </c>
    </row>
    <row r="5" spans="1:16" ht="6.75" customHeight="1">
      <c r="A5" s="1"/>
      <c r="B5" s="1"/>
      <c r="C5" s="1"/>
      <c r="D5" s="1"/>
      <c r="E5" s="1"/>
      <c r="O5" s="57"/>
      <c r="P5" s="58"/>
    </row>
    <row r="6" spans="1:16" ht="15">
      <c r="A6" s="122" t="s">
        <v>137</v>
      </c>
      <c r="B6" s="122"/>
      <c r="C6" s="122"/>
      <c r="D6" s="122"/>
      <c r="E6" s="122"/>
      <c r="O6" s="54" t="s">
        <v>106</v>
      </c>
      <c r="P6" s="55">
        <f>SUMIF(T17:T453,4,E17:E453)*R2</f>
        <v>0</v>
      </c>
    </row>
    <row r="7" spans="1:16" ht="8.25" customHeight="1">
      <c r="A7" s="1"/>
      <c r="B7" s="1"/>
      <c r="C7" s="1"/>
      <c r="D7" s="1"/>
      <c r="E7" s="1"/>
      <c r="O7" s="57"/>
      <c r="P7" s="58"/>
    </row>
    <row r="8" spans="1:16" ht="63.75" customHeight="1">
      <c r="A8" s="123" t="s">
        <v>107</v>
      </c>
      <c r="B8" s="123"/>
      <c r="C8" s="82" t="s">
        <v>138</v>
      </c>
      <c r="D8" s="76"/>
      <c r="E8" s="76"/>
      <c r="O8" s="54" t="s">
        <v>108</v>
      </c>
      <c r="P8" s="55">
        <f>SUMIF(T17:T453,5,E17:E453)*R2</f>
        <v>0</v>
      </c>
    </row>
    <row r="9" spans="1:16" ht="8.25" customHeight="1" hidden="1">
      <c r="A9" s="1"/>
      <c r="B9" s="1"/>
      <c r="C9" s="1"/>
      <c r="D9" s="1"/>
      <c r="E9" s="1"/>
      <c r="O9" s="57"/>
      <c r="P9" s="58"/>
    </row>
    <row r="10" spans="1:16" ht="27.75" customHeight="1">
      <c r="A10" s="124" t="s">
        <v>109</v>
      </c>
      <c r="B10" s="124"/>
      <c r="C10" s="117"/>
      <c r="D10" s="117"/>
      <c r="E10" s="117"/>
      <c r="O10" s="54" t="s">
        <v>110</v>
      </c>
      <c r="P10" s="55">
        <f>SUMIF(T17:T453,6,E17:E453)*R2</f>
        <v>0</v>
      </c>
    </row>
    <row r="11" spans="1:16" ht="9.75" customHeight="1">
      <c r="A11" s="1"/>
      <c r="B11" s="1"/>
      <c r="C11" s="31"/>
      <c r="D11" s="31"/>
      <c r="E11" s="31"/>
      <c r="O11" s="57"/>
      <c r="P11" s="58"/>
    </row>
    <row r="12" spans="1:16" ht="12.75" customHeight="1">
      <c r="A12" s="1" t="s">
        <v>2</v>
      </c>
      <c r="B12" s="1"/>
      <c r="C12" s="118" t="s">
        <v>126</v>
      </c>
      <c r="D12" s="118"/>
      <c r="E12" s="118"/>
      <c r="O12" s="54" t="s">
        <v>111</v>
      </c>
      <c r="P12" s="55">
        <f>SUMIF(T17:T453,7,E17:E453)*R2</f>
        <v>0</v>
      </c>
    </row>
    <row r="13" spans="1:16" ht="15.75" thickBot="1">
      <c r="A13" s="60"/>
      <c r="B13"/>
      <c r="C13"/>
      <c r="D13"/>
      <c r="E13"/>
      <c r="O13" s="54" t="s">
        <v>112</v>
      </c>
      <c r="P13" s="55">
        <f>SUMIF(T17:T453,8,E17:E453)*R2</f>
        <v>0</v>
      </c>
    </row>
    <row r="14" spans="1:16" ht="51" customHeight="1">
      <c r="A14" s="61" t="s">
        <v>113</v>
      </c>
      <c r="B14" s="119" t="s">
        <v>114</v>
      </c>
      <c r="C14" s="119" t="s">
        <v>115</v>
      </c>
      <c r="D14" s="62" t="s">
        <v>116</v>
      </c>
      <c r="E14" s="119" t="s">
        <v>125</v>
      </c>
      <c r="O14" s="54" t="s">
        <v>117</v>
      </c>
      <c r="P14" s="55">
        <f>SUMIF(T17:T453,9,E17:E453)*R2</f>
        <v>0</v>
      </c>
    </row>
    <row r="15" spans="1:18" ht="39.75" customHeight="1" thickBot="1">
      <c r="A15" s="63"/>
      <c r="B15" s="120"/>
      <c r="C15" s="120"/>
      <c r="D15" s="64" t="s">
        <v>118</v>
      </c>
      <c r="E15" s="120"/>
      <c r="O15" s="54" t="s">
        <v>119</v>
      </c>
      <c r="P15" s="55">
        <f>SUMIF(T17:T453,10,E17:E453)*R2</f>
        <v>0</v>
      </c>
      <c r="Q15" s="55" t="s">
        <v>120</v>
      </c>
      <c r="R15" s="55" t="s">
        <v>121</v>
      </c>
    </row>
    <row r="16" spans="1:18" ht="16.5">
      <c r="A16" s="85">
        <v>1</v>
      </c>
      <c r="B16" s="86">
        <v>2</v>
      </c>
      <c r="C16" s="85">
        <v>3</v>
      </c>
      <c r="D16" s="85">
        <v>4</v>
      </c>
      <c r="E16" s="87">
        <v>5</v>
      </c>
      <c r="O16" s="65" t="s">
        <v>122</v>
      </c>
      <c r="P16" s="66">
        <f>SUM(P2:P15)</f>
        <v>0</v>
      </c>
      <c r="Q16" s="67">
        <f>+P16*0.4</f>
        <v>0</v>
      </c>
      <c r="R16" s="67">
        <f>+P16*0.6</f>
        <v>0</v>
      </c>
    </row>
    <row r="17" spans="1:5" s="99" customFormat="1" ht="205.5" customHeight="1">
      <c r="A17" s="96">
        <v>1</v>
      </c>
      <c r="B17" s="97" t="s">
        <v>134</v>
      </c>
      <c r="C17" s="97" t="s">
        <v>145</v>
      </c>
      <c r="D17" s="97" t="s">
        <v>146</v>
      </c>
      <c r="E17" s="98">
        <f>ROUND((109.46+468.09*0.84)*3.7*0.6*1.05*1.05*1.05*1.25*(1+0.15+0.2+0.05),0)</f>
        <v>2261</v>
      </c>
    </row>
    <row r="18" spans="1:5" ht="165.75" customHeight="1">
      <c r="A18" s="88">
        <v>2</v>
      </c>
      <c r="B18" s="89" t="s">
        <v>136</v>
      </c>
      <c r="C18" s="89" t="s">
        <v>147</v>
      </c>
      <c r="D18" s="89" t="s">
        <v>148</v>
      </c>
      <c r="E18" s="90">
        <f>ROUND(12.87*(1+2*0.3)*3.7*0.6*1.05*1.05*(1+0.15+0.2),0)</f>
        <v>68</v>
      </c>
    </row>
    <row r="19" spans="1:5" ht="128.25" customHeight="1">
      <c r="A19" s="88">
        <v>3</v>
      </c>
      <c r="B19" s="89" t="s">
        <v>135</v>
      </c>
      <c r="C19" s="89" t="s">
        <v>149</v>
      </c>
      <c r="D19" s="89" t="s">
        <v>150</v>
      </c>
      <c r="E19" s="90">
        <f>ROUND(12.87*(1+2*0.3)*3.7*0.6*1.05*(1+0.15+0.2),0)</f>
        <v>65</v>
      </c>
    </row>
    <row r="20" spans="1:5" ht="12.75">
      <c r="A20" s="91"/>
      <c r="B20" s="92" t="s">
        <v>123</v>
      </c>
      <c r="C20" s="93"/>
      <c r="D20" s="94"/>
      <c r="E20" s="95">
        <f>SUM(E17:E18)</f>
        <v>2329</v>
      </c>
    </row>
    <row r="21" spans="1:5" ht="12.75">
      <c r="A21" s="70"/>
      <c r="B21" s="71"/>
      <c r="C21" s="100"/>
      <c r="D21" s="72"/>
      <c r="E21" s="73"/>
    </row>
    <row r="22" spans="1:5" ht="12.75">
      <c r="A22" s="70"/>
      <c r="B22" s="71"/>
      <c r="C22" s="100"/>
      <c r="D22" s="72"/>
      <c r="E22" s="73"/>
    </row>
    <row r="23" spans="1:5" ht="25.5">
      <c r="A23" s="70"/>
      <c r="B23" s="101" t="s">
        <v>154</v>
      </c>
      <c r="C23" s="102" t="s">
        <v>155</v>
      </c>
      <c r="D23" s="72"/>
      <c r="E23" s="73"/>
    </row>
    <row r="24" spans="1:5" ht="12.75">
      <c r="A24" s="70"/>
      <c r="B24" s="101"/>
      <c r="C24" s="100"/>
      <c r="D24" s="72"/>
      <c r="E24" s="73"/>
    </row>
    <row r="25" spans="1:5" ht="12.75">
      <c r="A25" s="68"/>
      <c r="B25" s="59"/>
      <c r="C25" s="59"/>
      <c r="D25" s="59"/>
      <c r="E25" s="69"/>
    </row>
    <row r="27" spans="1:5" ht="12.75">
      <c r="A27" s="70"/>
      <c r="B27" s="71"/>
      <c r="C27" s="72"/>
      <c r="D27" s="72"/>
      <c r="E27" s="73"/>
    </row>
    <row r="28" spans="1:5" ht="12.75">
      <c r="A28" s="59"/>
      <c r="B28" s="59"/>
      <c r="C28" s="59"/>
      <c r="D28" s="59"/>
      <c r="E28" s="74"/>
    </row>
    <row r="29" spans="1:5" ht="12.75">
      <c r="A29" s="59"/>
      <c r="B29" s="59"/>
      <c r="C29" s="59"/>
      <c r="D29" s="59"/>
      <c r="E29" s="74"/>
    </row>
    <row r="30" spans="1:5" ht="12.75">
      <c r="A30" s="59"/>
      <c r="C30" s="59"/>
      <c r="D30" s="59"/>
      <c r="E30" s="74"/>
    </row>
    <row r="31" spans="1:5" ht="12.75">
      <c r="A31" s="59"/>
      <c r="B31" s="59"/>
      <c r="C31" s="59"/>
      <c r="D31" s="59"/>
      <c r="E31" s="74"/>
    </row>
    <row r="32" spans="1:5" ht="42.75" customHeight="1">
      <c r="A32" s="59"/>
      <c r="B32" s="59"/>
      <c r="C32" s="59"/>
      <c r="D32" s="59"/>
      <c r="E32" s="74"/>
    </row>
    <row r="33" spans="1:5" ht="12.75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  <row r="1085" spans="1:5" ht="12.75">
      <c r="A1085" s="59"/>
      <c r="B1085" s="59"/>
      <c r="C1085" s="59"/>
      <c r="D1085" s="59"/>
      <c r="E1085" s="74"/>
    </row>
    <row r="1086" spans="1:5" ht="12.75">
      <c r="A1086" s="59"/>
      <c r="B1086" s="59"/>
      <c r="C1086" s="59"/>
      <c r="D1086" s="59"/>
      <c r="E1086" s="74"/>
    </row>
    <row r="1087" spans="1:5" ht="12.75">
      <c r="A1087" s="59"/>
      <c r="B1087" s="59"/>
      <c r="C1087" s="59"/>
      <c r="D1087" s="59"/>
      <c r="E1087" s="74"/>
    </row>
    <row r="1088" spans="1:5" ht="12.75">
      <c r="A1088" s="59"/>
      <c r="B1088" s="59"/>
      <c r="C1088" s="59"/>
      <c r="D1088" s="59"/>
      <c r="E1088" s="74"/>
    </row>
    <row r="1089" spans="1:5" ht="12.75">
      <c r="A1089" s="59"/>
      <c r="B1089" s="59"/>
      <c r="C1089" s="59"/>
      <c r="D1089" s="59"/>
      <c r="E1089" s="74"/>
    </row>
    <row r="1090" spans="1:5" ht="12.75">
      <c r="A1090" s="59"/>
      <c r="B1090" s="59"/>
      <c r="C1090" s="59"/>
      <c r="D1090" s="59"/>
      <c r="E1090" s="74"/>
    </row>
    <row r="1091" spans="1:5" ht="12.75">
      <c r="A1091" s="59"/>
      <c r="B1091" s="59"/>
      <c r="C1091" s="59"/>
      <c r="D1091" s="59"/>
      <c r="E1091" s="74"/>
    </row>
    <row r="1092" spans="1:5" ht="12.75">
      <c r="A1092" s="59"/>
      <c r="B1092" s="59"/>
      <c r="C1092" s="59"/>
      <c r="D1092" s="59"/>
      <c r="E1092" s="74"/>
    </row>
    <row r="1093" spans="1:5" ht="12.75">
      <c r="A1093" s="59"/>
      <c r="B1093" s="59"/>
      <c r="C1093" s="59"/>
      <c r="D1093" s="59"/>
      <c r="E1093" s="74"/>
    </row>
  </sheetData>
  <sheetProtection/>
  <mergeCells count="9">
    <mergeCell ref="B14:B15"/>
    <mergeCell ref="C14:C15"/>
    <mergeCell ref="E14:E15"/>
    <mergeCell ref="A4:E4"/>
    <mergeCell ref="A6:E6"/>
    <mergeCell ref="A8:B8"/>
    <mergeCell ref="A10:B10"/>
    <mergeCell ref="C10:E10"/>
    <mergeCell ref="C12:E12"/>
  </mergeCells>
  <conditionalFormatting sqref="B25">
    <cfRule type="expression" priority="29" dxfId="10" stopIfTrue="1">
      <formula>$E$25=0</formula>
    </cfRule>
  </conditionalFormatting>
  <conditionalFormatting sqref="B17:B19">
    <cfRule type="expression" priority="31" dxfId="8" stopIfTrue="1">
      <formula>E17=0</formula>
    </cfRule>
  </conditionalFormatting>
  <conditionalFormatting sqref="C17:C19">
    <cfRule type="expression" priority="32" dxfId="11" stopIfTrue="1">
      <formula>E17=0</formula>
    </cfRule>
  </conditionalFormatting>
  <conditionalFormatting sqref="E25 E17:E19">
    <cfRule type="cellIs" priority="27" dxfId="9" operator="equal" stopIfTrue="1">
      <formula>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130" zoomScaleSheetLayoutView="130" zoomScalePageLayoutView="0" workbookViewId="0" topLeftCell="A27">
      <selection activeCell="A32" sqref="A32"/>
    </sheetView>
  </sheetViews>
  <sheetFormatPr defaultColWidth="9.00390625" defaultRowHeight="12.75"/>
  <cols>
    <col min="1" max="1" width="9.125" style="33" customWidth="1"/>
    <col min="2" max="2" width="27.75390625" style="33" bestFit="1" customWidth="1"/>
    <col min="3" max="4" width="13.00390625" style="33" customWidth="1"/>
    <col min="5" max="5" width="13.375" style="33" customWidth="1"/>
    <col min="6" max="16384" width="9.125" style="33" customWidth="1"/>
  </cols>
  <sheetData>
    <row r="1" spans="1:2" ht="12.75">
      <c r="A1" s="32" t="s">
        <v>23</v>
      </c>
      <c r="B1" s="32"/>
    </row>
    <row r="2" spans="1:2" ht="12.75">
      <c r="A2" s="32" t="s">
        <v>24</v>
      </c>
      <c r="B2" s="32"/>
    </row>
    <row r="3" spans="1:2" ht="12.75">
      <c r="A3" s="32" t="s">
        <v>64</v>
      </c>
      <c r="B3" s="32"/>
    </row>
    <row r="4" spans="1:2" ht="12.75">
      <c r="A4" s="34"/>
      <c r="B4" s="32"/>
    </row>
    <row r="5" spans="1:2" ht="12.75">
      <c r="A5" s="34" t="s">
        <v>25</v>
      </c>
      <c r="B5" s="32"/>
    </row>
    <row r="6" spans="1:2" ht="12.75">
      <c r="A6" s="32"/>
      <c r="B6" s="32"/>
    </row>
    <row r="7" spans="1:2" ht="12.75">
      <c r="A7" s="32" t="s">
        <v>65</v>
      </c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 t="s">
        <v>26</v>
      </c>
      <c r="B10" s="32"/>
    </row>
    <row r="11" spans="1:2" ht="12.75">
      <c r="A11" s="32"/>
      <c r="B11" s="32"/>
    </row>
    <row r="12" spans="1:2" ht="12.75">
      <c r="A12" s="32" t="s">
        <v>27</v>
      </c>
      <c r="B12" s="32"/>
    </row>
    <row r="13" ht="13.5" thickBot="1"/>
    <row r="14" spans="1:6" ht="24" customHeight="1" thickBot="1">
      <c r="A14" s="128" t="s">
        <v>13</v>
      </c>
      <c r="B14" s="128" t="s">
        <v>8</v>
      </c>
      <c r="C14" s="130" t="s">
        <v>28</v>
      </c>
      <c r="D14" s="131"/>
      <c r="E14" s="132"/>
      <c r="F14" s="128" t="s">
        <v>29</v>
      </c>
    </row>
    <row r="15" spans="1:6" ht="26.25" thickBot="1">
      <c r="A15" s="129"/>
      <c r="B15" s="129"/>
      <c r="C15" s="36" t="s">
        <v>30</v>
      </c>
      <c r="D15" s="36" t="s">
        <v>17</v>
      </c>
      <c r="E15" s="36" t="s">
        <v>31</v>
      </c>
      <c r="F15" s="129"/>
    </row>
    <row r="16" spans="1:6" ht="13.5" thickBot="1">
      <c r="A16" s="133"/>
      <c r="B16" s="134"/>
      <c r="C16" s="134"/>
      <c r="D16" s="134"/>
      <c r="E16" s="134"/>
      <c r="F16" s="135"/>
    </row>
    <row r="17" spans="1:6" ht="13.5" thickBot="1">
      <c r="A17" s="40">
        <v>1</v>
      </c>
      <c r="B17" s="133" t="s">
        <v>14</v>
      </c>
      <c r="C17" s="134"/>
      <c r="D17" s="134"/>
      <c r="E17" s="134"/>
      <c r="F17" s="135"/>
    </row>
    <row r="18" spans="1:6" ht="26.25" thickBot="1">
      <c r="A18" s="44" t="s">
        <v>68</v>
      </c>
      <c r="B18" s="41" t="s">
        <v>32</v>
      </c>
      <c r="C18" s="42"/>
      <c r="D18" s="42"/>
      <c r="E18" s="42"/>
      <c r="F18" s="42"/>
    </row>
    <row r="19" spans="1:6" ht="26.25" thickBot="1">
      <c r="A19" s="44" t="s">
        <v>69</v>
      </c>
      <c r="B19" s="41" t="s">
        <v>33</v>
      </c>
      <c r="C19" s="42"/>
      <c r="D19" s="42"/>
      <c r="E19" s="42"/>
      <c r="F19" s="42"/>
    </row>
    <row r="20" spans="1:6" ht="26.25" thickBot="1">
      <c r="A20" s="44" t="s">
        <v>70</v>
      </c>
      <c r="B20" s="41" t="s">
        <v>34</v>
      </c>
      <c r="C20" s="42"/>
      <c r="D20" s="42"/>
      <c r="E20" s="42"/>
      <c r="F20" s="42"/>
    </row>
    <row r="21" spans="1:6" ht="26.25" thickBot="1">
      <c r="A21" s="44" t="s">
        <v>71</v>
      </c>
      <c r="B21" s="41" t="s">
        <v>35</v>
      </c>
      <c r="C21" s="42"/>
      <c r="D21" s="42"/>
      <c r="E21" s="42"/>
      <c r="F21" s="42"/>
    </row>
    <row r="22" spans="1:6" ht="26.25" thickBot="1">
      <c r="A22" s="44" t="s">
        <v>72</v>
      </c>
      <c r="B22" s="41" t="s">
        <v>36</v>
      </c>
      <c r="C22" s="42"/>
      <c r="D22" s="42"/>
      <c r="E22" s="42"/>
      <c r="F22" s="42"/>
    </row>
    <row r="23" spans="1:6" ht="13.5" thickBot="1">
      <c r="A23" s="133" t="s">
        <v>37</v>
      </c>
      <c r="B23" s="134"/>
      <c r="C23" s="134"/>
      <c r="D23" s="135"/>
      <c r="E23" s="42"/>
      <c r="F23" s="42"/>
    </row>
    <row r="24" spans="1:6" ht="13.5" thickBot="1">
      <c r="A24" s="133"/>
      <c r="B24" s="134"/>
      <c r="C24" s="134"/>
      <c r="D24" s="134"/>
      <c r="E24" s="134"/>
      <c r="F24" s="135"/>
    </row>
    <row r="25" spans="1:6" ht="13.5" thickBot="1">
      <c r="A25" s="40">
        <v>2</v>
      </c>
      <c r="B25" s="133" t="s">
        <v>38</v>
      </c>
      <c r="C25" s="134"/>
      <c r="D25" s="134"/>
      <c r="E25" s="134"/>
      <c r="F25" s="135"/>
    </row>
    <row r="26" spans="1:6" ht="26.25" thickBot="1">
      <c r="A26" s="44" t="s">
        <v>73</v>
      </c>
      <c r="B26" s="42" t="s">
        <v>39</v>
      </c>
      <c r="C26" s="42"/>
      <c r="D26" s="42"/>
      <c r="E26" s="42"/>
      <c r="F26" s="42"/>
    </row>
    <row r="27" spans="1:6" ht="26.25" thickBot="1">
      <c r="A27" s="44" t="s">
        <v>74</v>
      </c>
      <c r="B27" s="42" t="s">
        <v>40</v>
      </c>
      <c r="C27" s="42"/>
      <c r="D27" s="42"/>
      <c r="E27" s="42"/>
      <c r="F27" s="42"/>
    </row>
    <row r="28" spans="1:6" ht="26.25" thickBot="1">
      <c r="A28" s="44" t="s">
        <v>75</v>
      </c>
      <c r="B28" s="42" t="s">
        <v>41</v>
      </c>
      <c r="C28" s="42"/>
      <c r="D28" s="42"/>
      <c r="E28" s="42"/>
      <c r="F28" s="42"/>
    </row>
    <row r="29" spans="1:6" ht="13.5" thickBot="1">
      <c r="A29" s="133" t="s">
        <v>42</v>
      </c>
      <c r="B29" s="134"/>
      <c r="C29" s="134"/>
      <c r="D29" s="135"/>
      <c r="E29" s="42"/>
      <c r="F29" s="42"/>
    </row>
    <row r="30" spans="1:6" ht="13.5" thickBot="1">
      <c r="A30" s="133"/>
      <c r="B30" s="134"/>
      <c r="C30" s="134"/>
      <c r="D30" s="134"/>
      <c r="E30" s="134"/>
      <c r="F30" s="135"/>
    </row>
    <row r="31" spans="1:6" ht="26.25" thickBot="1">
      <c r="A31" s="40">
        <v>3</v>
      </c>
      <c r="B31" s="41" t="s">
        <v>43</v>
      </c>
      <c r="C31" s="42"/>
      <c r="D31" s="47"/>
      <c r="E31" s="42"/>
      <c r="F31" s="42"/>
    </row>
    <row r="32" spans="1:6" ht="26.25" thickBot="1">
      <c r="A32" s="44" t="s">
        <v>76</v>
      </c>
      <c r="B32" s="41" t="s">
        <v>43</v>
      </c>
      <c r="C32" s="42"/>
      <c r="D32" s="48" t="e">
        <f>+свод!#REF!</f>
        <v>#REF!</v>
      </c>
      <c r="E32" s="47"/>
      <c r="F32" s="42"/>
    </row>
    <row r="33" spans="1:6" ht="13.5" thickBot="1">
      <c r="A33" s="133" t="s">
        <v>44</v>
      </c>
      <c r="B33" s="134"/>
      <c r="C33" s="134"/>
      <c r="D33" s="135"/>
      <c r="E33" s="42"/>
      <c r="F33" s="42"/>
    </row>
    <row r="34" spans="1:6" ht="13.5" thickBot="1">
      <c r="A34" s="40"/>
      <c r="B34" s="41"/>
      <c r="C34" s="42"/>
      <c r="D34" s="42"/>
      <c r="E34" s="42"/>
      <c r="F34" s="42"/>
    </row>
    <row r="35" spans="1:6" ht="13.5" thickBot="1">
      <c r="A35" s="40">
        <v>4</v>
      </c>
      <c r="B35" s="41" t="s">
        <v>21</v>
      </c>
      <c r="C35" s="138"/>
      <c r="D35" s="139"/>
      <c r="E35" s="139"/>
      <c r="F35" s="140"/>
    </row>
    <row r="36" spans="1:6" ht="13.5" thickBot="1">
      <c r="A36" s="44" t="s">
        <v>77</v>
      </c>
      <c r="B36" s="41" t="s">
        <v>21</v>
      </c>
      <c r="C36" s="42"/>
      <c r="D36" s="47" t="e">
        <f>SUM(#REF!)</f>
        <v>#REF!</v>
      </c>
      <c r="E36" s="47"/>
      <c r="F36" s="42"/>
    </row>
    <row r="37" spans="1:6" ht="13.5" thickBot="1">
      <c r="A37" s="44" t="s">
        <v>78</v>
      </c>
      <c r="B37" s="41" t="s">
        <v>90</v>
      </c>
      <c r="C37" s="42"/>
      <c r="D37" s="47" t="e">
        <f>+#REF!</f>
        <v>#REF!</v>
      </c>
      <c r="E37" s="47"/>
      <c r="F37" s="42"/>
    </row>
    <row r="38" spans="1:6" ht="26.25" thickBot="1">
      <c r="A38" s="44" t="s">
        <v>79</v>
      </c>
      <c r="B38" s="41" t="s">
        <v>45</v>
      </c>
      <c r="C38" s="42"/>
      <c r="D38" s="47" t="e">
        <f>+#REF!</f>
        <v>#REF!</v>
      </c>
      <c r="E38" s="47"/>
      <c r="F38" s="42"/>
    </row>
    <row r="39" spans="1:6" ht="39" thickBot="1">
      <c r="A39" s="44" t="s">
        <v>80</v>
      </c>
      <c r="B39" s="41" t="s">
        <v>46</v>
      </c>
      <c r="C39" s="42"/>
      <c r="D39" s="42"/>
      <c r="E39" s="42"/>
      <c r="F39" s="42"/>
    </row>
    <row r="40" spans="1:6" ht="26.25" thickBot="1">
      <c r="A40" s="44" t="s">
        <v>81</v>
      </c>
      <c r="B40" s="41" t="s">
        <v>47</v>
      </c>
      <c r="C40" s="42"/>
      <c r="D40" s="42"/>
      <c r="E40" s="42"/>
      <c r="F40" s="42"/>
    </row>
    <row r="41" spans="1:6" ht="26.25" thickBot="1">
      <c r="A41" s="44" t="s">
        <v>82</v>
      </c>
      <c r="B41" s="41" t="s">
        <v>48</v>
      </c>
      <c r="C41" s="42"/>
      <c r="D41" s="47" t="e">
        <f>+#REF!</f>
        <v>#REF!</v>
      </c>
      <c r="E41" s="47"/>
      <c r="F41" s="42"/>
    </row>
    <row r="42" spans="1:6" ht="39" thickBot="1">
      <c r="A42" s="44" t="s">
        <v>83</v>
      </c>
      <c r="B42" s="41" t="s">
        <v>49</v>
      </c>
      <c r="C42" s="42"/>
      <c r="D42" s="47" t="e">
        <f>+#REF!</f>
        <v>#REF!</v>
      </c>
      <c r="E42" s="47"/>
      <c r="F42" s="42"/>
    </row>
    <row r="43" spans="1:6" ht="13.5" thickBot="1">
      <c r="A43" s="44" t="s">
        <v>84</v>
      </c>
      <c r="B43" s="41" t="s">
        <v>50</v>
      </c>
      <c r="C43" s="42"/>
      <c r="D43" s="42"/>
      <c r="E43" s="42"/>
      <c r="F43" s="42"/>
    </row>
    <row r="44" spans="1:6" ht="26.25" thickBot="1">
      <c r="A44" s="44" t="s">
        <v>85</v>
      </c>
      <c r="B44" s="41" t="s">
        <v>51</v>
      </c>
      <c r="C44" s="42"/>
      <c r="D44" s="42"/>
      <c r="E44" s="42"/>
      <c r="F44" s="42"/>
    </row>
    <row r="45" spans="1:6" ht="26.25" thickBot="1">
      <c r="A45" s="44" t="s">
        <v>86</v>
      </c>
      <c r="B45" s="41" t="s">
        <v>52</v>
      </c>
      <c r="C45" s="42"/>
      <c r="D45" s="42"/>
      <c r="E45" s="42"/>
      <c r="F45" s="42"/>
    </row>
    <row r="46" spans="1:6" ht="26.25" thickBot="1">
      <c r="A46" s="44" t="s">
        <v>91</v>
      </c>
      <c r="B46" s="41" t="s">
        <v>19</v>
      </c>
      <c r="C46" s="42"/>
      <c r="D46" s="47" t="e">
        <f>+#REF!</f>
        <v>#REF!</v>
      </c>
      <c r="E46" s="47"/>
      <c r="F46" s="42"/>
    </row>
    <row r="47" spans="1:6" ht="13.5" customHeight="1" thickBot="1">
      <c r="A47" s="136" t="s">
        <v>53</v>
      </c>
      <c r="B47" s="137"/>
      <c r="C47" s="42"/>
      <c r="D47" s="48" t="e">
        <f>SUM(D37:D46)+D36</f>
        <v>#REF!</v>
      </c>
      <c r="E47" s="48"/>
      <c r="F47" s="42"/>
    </row>
    <row r="48" spans="1:6" ht="13.5" thickBot="1">
      <c r="A48" s="133"/>
      <c r="B48" s="134"/>
      <c r="C48" s="134"/>
      <c r="D48" s="134"/>
      <c r="E48" s="134"/>
      <c r="F48" s="135"/>
    </row>
    <row r="49" spans="1:6" ht="13.5" thickBot="1">
      <c r="A49" s="44" t="s">
        <v>92</v>
      </c>
      <c r="B49" s="41" t="s">
        <v>22</v>
      </c>
      <c r="C49" s="42"/>
      <c r="D49" s="47"/>
      <c r="E49" s="42"/>
      <c r="F49" s="42"/>
    </row>
    <row r="50" spans="1:6" ht="13.5" thickBot="1">
      <c r="A50" s="44" t="s">
        <v>87</v>
      </c>
      <c r="B50" s="41" t="s">
        <v>22</v>
      </c>
      <c r="C50" s="42"/>
      <c r="D50" s="48" t="e">
        <f>+#REF!</f>
        <v>#REF!</v>
      </c>
      <c r="E50" s="48"/>
      <c r="F50" s="42"/>
    </row>
    <row r="51" spans="1:6" ht="13.5" thickBot="1">
      <c r="A51" s="133" t="s">
        <v>54</v>
      </c>
      <c r="B51" s="134"/>
      <c r="C51" s="134"/>
      <c r="D51" s="135"/>
      <c r="E51" s="42"/>
      <c r="F51" s="42"/>
    </row>
    <row r="52" spans="1:6" ht="13.5" thickBot="1">
      <c r="A52" s="133"/>
      <c r="B52" s="134"/>
      <c r="C52" s="134"/>
      <c r="D52" s="134"/>
      <c r="E52" s="134"/>
      <c r="F52" s="135"/>
    </row>
    <row r="53" spans="1:6" ht="13.5" thickBot="1">
      <c r="A53" s="40">
        <v>6</v>
      </c>
      <c r="B53" s="133" t="s">
        <v>55</v>
      </c>
      <c r="C53" s="134"/>
      <c r="D53" s="134"/>
      <c r="E53" s="134"/>
      <c r="F53" s="135"/>
    </row>
    <row r="54" spans="1:6" ht="26.25" thickBot="1">
      <c r="A54" s="44" t="s">
        <v>88</v>
      </c>
      <c r="B54" s="41" t="s">
        <v>56</v>
      </c>
      <c r="C54" s="42"/>
      <c r="D54" s="47" t="e">
        <f>+#REF!</f>
        <v>#REF!</v>
      </c>
      <c r="E54" s="47"/>
      <c r="F54" s="42"/>
    </row>
    <row r="55" spans="1:6" ht="13.5" thickBot="1">
      <c r="A55" s="44" t="s">
        <v>89</v>
      </c>
      <c r="B55" s="41" t="s">
        <v>95</v>
      </c>
      <c r="C55" s="42"/>
      <c r="D55" s="47" t="e">
        <f>+#REF!</f>
        <v>#REF!</v>
      </c>
      <c r="E55" s="47"/>
      <c r="F55" s="42"/>
    </row>
    <row r="56" spans="1:6" ht="51.75" thickBot="1">
      <c r="A56" s="44" t="s">
        <v>94</v>
      </c>
      <c r="B56" s="41" t="s">
        <v>93</v>
      </c>
      <c r="C56" s="42"/>
      <c r="D56" s="47"/>
      <c r="E56" s="42"/>
      <c r="F56" s="42"/>
    </row>
    <row r="57" spans="1:6" ht="13.5" thickBot="1">
      <c r="A57" s="44" t="s">
        <v>96</v>
      </c>
      <c r="B57" s="41" t="s">
        <v>20</v>
      </c>
      <c r="C57" s="42"/>
      <c r="D57" s="47" t="e">
        <f>+#REF!</f>
        <v>#REF!</v>
      </c>
      <c r="E57" s="47"/>
      <c r="F57" s="42"/>
    </row>
    <row r="58" spans="1:6" ht="13.5" customHeight="1" thickBot="1">
      <c r="A58" s="125" t="s">
        <v>57</v>
      </c>
      <c r="B58" s="126"/>
      <c r="C58" s="45"/>
      <c r="D58" s="48" t="e">
        <f>+D54+D55+D57</f>
        <v>#REF!</v>
      </c>
      <c r="E58" s="48"/>
      <c r="F58" s="42"/>
    </row>
    <row r="59" spans="1:6" ht="13.5" thickBot="1">
      <c r="A59" s="37"/>
      <c r="B59" s="38"/>
      <c r="C59" s="45"/>
      <c r="D59" s="39"/>
      <c r="E59" s="39"/>
      <c r="F59" s="39"/>
    </row>
    <row r="60" spans="1:6" ht="13.5" customHeight="1" thickBot="1">
      <c r="A60" s="125" t="s">
        <v>58</v>
      </c>
      <c r="B60" s="126"/>
      <c r="C60" s="46"/>
      <c r="D60" s="47" t="e">
        <f>+D32+D47+D50+D58</f>
        <v>#REF!</v>
      </c>
      <c r="E60" s="47"/>
      <c r="F60" s="42"/>
    </row>
    <row r="61" spans="1:6" ht="13.5" thickBot="1">
      <c r="A61" s="125" t="s">
        <v>59</v>
      </c>
      <c r="B61" s="126"/>
      <c r="C61" s="46"/>
      <c r="D61" s="47" t="e">
        <f>+D60*0.18</f>
        <v>#REF!</v>
      </c>
      <c r="E61" s="42"/>
      <c r="F61" s="42"/>
    </row>
    <row r="62" spans="1:6" ht="13.5" customHeight="1" thickBot="1">
      <c r="A62" s="125" t="s">
        <v>60</v>
      </c>
      <c r="B62" s="126"/>
      <c r="C62" s="46"/>
      <c r="D62" s="47" t="e">
        <f>+D61+D60</f>
        <v>#REF!</v>
      </c>
      <c r="E62" s="42"/>
      <c r="F62" s="42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spans="1:6" ht="12.75" customHeight="1">
      <c r="A67" s="127" t="s">
        <v>61</v>
      </c>
      <c r="B67" s="127"/>
      <c r="C67" s="127"/>
      <c r="D67" s="127" t="s">
        <v>62</v>
      </c>
      <c r="E67" s="127"/>
      <c r="F67" s="127"/>
    </row>
    <row r="68" spans="1:6" ht="12.75">
      <c r="A68" s="127"/>
      <c r="B68" s="127"/>
      <c r="C68" s="127"/>
      <c r="D68" s="127"/>
      <c r="E68" s="127"/>
      <c r="F68" s="127"/>
    </row>
    <row r="69" spans="1:6" ht="12.75">
      <c r="A69" s="127" t="s">
        <v>63</v>
      </c>
      <c r="B69" s="127"/>
      <c r="C69" s="127"/>
      <c r="D69" s="127" t="s">
        <v>63</v>
      </c>
      <c r="E69" s="127"/>
      <c r="F69" s="127"/>
    </row>
    <row r="70" spans="1:6" ht="12.75">
      <c r="A70" s="127" t="s">
        <v>66</v>
      </c>
      <c r="B70" s="127"/>
      <c r="C70" s="127"/>
      <c r="D70" s="127" t="s">
        <v>67</v>
      </c>
      <c r="E70" s="127"/>
      <c r="F70" s="127"/>
    </row>
    <row r="71" spans="1:6" ht="12.75">
      <c r="A71" s="43" t="s">
        <v>15</v>
      </c>
      <c r="D71" s="127" t="s">
        <v>15</v>
      </c>
      <c r="E71" s="127"/>
      <c r="F71" s="127"/>
    </row>
  </sheetData>
  <sheetProtection/>
  <mergeCells count="29">
    <mergeCell ref="A60:B60"/>
    <mergeCell ref="A29:D29"/>
    <mergeCell ref="A33:D33"/>
    <mergeCell ref="A48:F48"/>
    <mergeCell ref="A51:D51"/>
    <mergeCell ref="D70:F70"/>
    <mergeCell ref="A47:B47"/>
    <mergeCell ref="C35:F35"/>
    <mergeCell ref="A52:F52"/>
    <mergeCell ref="B53:F53"/>
    <mergeCell ref="A58:B58"/>
    <mergeCell ref="A14:A15"/>
    <mergeCell ref="B14:B15"/>
    <mergeCell ref="C14:E14"/>
    <mergeCell ref="F14:F15"/>
    <mergeCell ref="A16:F16"/>
    <mergeCell ref="A30:F30"/>
    <mergeCell ref="B17:F17"/>
    <mergeCell ref="A23:D23"/>
    <mergeCell ref="A24:F24"/>
    <mergeCell ref="B25:F25"/>
    <mergeCell ref="A61:B61"/>
    <mergeCell ref="A62:B62"/>
    <mergeCell ref="D71:F71"/>
    <mergeCell ref="A67:C68"/>
    <mergeCell ref="A69:C69"/>
    <mergeCell ref="A70:C70"/>
    <mergeCell ref="D67:F68"/>
    <mergeCell ref="D69:F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HmelevDG</dc:creator>
  <cp:keywords/>
  <dc:description/>
  <cp:lastModifiedBy>Шестопалова Елена Алексеевна</cp:lastModifiedBy>
  <cp:lastPrinted>2014-12-15T10:27:30Z</cp:lastPrinted>
  <dcterms:created xsi:type="dcterms:W3CDTF">2009-04-15T15:37:30Z</dcterms:created>
  <dcterms:modified xsi:type="dcterms:W3CDTF">2014-12-15T13:15:42Z</dcterms:modified>
  <cp:category/>
  <cp:version/>
  <cp:contentType/>
  <cp:contentStatus/>
</cp:coreProperties>
</file>